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activeTab="0"/>
  </bookViews>
  <sheets>
    <sheet name="Household" sheetId="1" r:id="rId1"/>
    <sheet name="Persons" sheetId="2" r:id="rId2"/>
    <sheet name="Children" sheetId="3" r:id="rId3"/>
  </sheets>
  <definedNames>
    <definedName name="CASENUMa">'Household'!$A$5</definedName>
    <definedName name="CASENUMb">'Household'!$B$5</definedName>
    <definedName name="CASENUMc">'Household'!$C$5:$N$5</definedName>
    <definedName name="COUNTRYa">'Household'!$A$4</definedName>
    <definedName name="COUNTRYb">'Household'!$B$4</definedName>
    <definedName name="COUNTRYc">'Household'!$C$4:$N$4</definedName>
    <definedName name="COUNTRYlab">'Household'!$D$4</definedName>
    <definedName name="CRITERIA" localSheetId="0">'Household'!$V$1</definedName>
    <definedName name="D10a">'Household'!$A$21</definedName>
    <definedName name="D10b">'Household'!$B$21</definedName>
    <definedName name="D10c">'Household'!$C$21:$N$21</definedName>
    <definedName name="D1a">'Household'!$A$12</definedName>
    <definedName name="D1b">'Household'!$B$12</definedName>
    <definedName name="D1c">'Household'!$C$12:$N$12</definedName>
    <definedName name="D22lab">'Household'!$D$34</definedName>
    <definedName name="D2a">'Household'!$A$13</definedName>
    <definedName name="D2b">'Household'!$B$13</definedName>
    <definedName name="D2c">'Household'!$C$13:$N$13</definedName>
    <definedName name="D3a">'Household'!$A$14</definedName>
    <definedName name="D3b">'Household'!$B$14</definedName>
    <definedName name="D3c">'Household'!$C$14:$N$14</definedName>
    <definedName name="D4a">'Household'!$A$15</definedName>
    <definedName name="D5a">'Household'!$A$16</definedName>
    <definedName name="D5lab">'Household'!$D$16</definedName>
    <definedName name="D6a">'Household'!$A$17</definedName>
    <definedName name="D7a">'Household'!$A$18</definedName>
    <definedName name="D7lab">'Household'!$D$18</definedName>
    <definedName name="D8a">'Household'!$A$19</definedName>
    <definedName name="DEFLATEa">'Household'!$A$7</definedName>
    <definedName name="DEFLATEb">'Household'!$B$7</definedName>
    <definedName name="DEFLATEc">'Household'!$C$7:$N$7</definedName>
    <definedName name="HWEIGHTa">'Household'!$A$6</definedName>
    <definedName name="HWEIGHTb">'Household'!$B$6</definedName>
    <definedName name="HWEIGHTc">'Household'!$C$6:$N$6</definedName>
    <definedName name="MARRIEDa">'Household'!$A$11</definedName>
    <definedName name="MARRIEDb">'Household'!$B$11</definedName>
    <definedName name="MARRIEDc">'Household'!$C$11:$N$11</definedName>
    <definedName name="MARRIEDlab">'Household'!$D$11</definedName>
    <definedName name="OLE_LINK1" localSheetId="1">'Persons'!#REF!</definedName>
    <definedName name="PACTIVlab">'Persons'!$D$20</definedName>
    <definedName name="PDISABLlab">'Persons'!$D$28</definedName>
    <definedName name="PEDUClab">'Persons'!$D$17</definedName>
    <definedName name="PETHNATlab">'Persons'!$D$15</definedName>
    <definedName name="PIMMIGRlab">'Persons'!$D$16</definedName>
    <definedName name="PINDlab">'Persons'!$D$22</definedName>
    <definedName name="PLFSlab">'Persons'!$D$19</definedName>
    <definedName name="PMARTlab">'Persons'!$D$13</definedName>
    <definedName name="POCClab">'Persons'!$D$21</definedName>
    <definedName name="PRElab">'Persons'!$D$14</definedName>
    <definedName name="_xlnm.Print_Area" localSheetId="2">'Children'!$A$1:$I$11</definedName>
    <definedName name="_xlnm.Print_Area" localSheetId="0">'Household'!$A$1:$O$175</definedName>
    <definedName name="_xlnm.Print_Area" localSheetId="1">'Persons'!$A$1:$I$53</definedName>
    <definedName name="_xlnm.Print_Titles" localSheetId="0">'Household'!$1:$1</definedName>
    <definedName name="PSEXlab">'Persons'!$D$12</definedName>
    <definedName name="PTOCClab">'Persons'!$D$18</definedName>
    <definedName name="PTYPEWKlab">'Persons'!$D$23</definedName>
  </definedNames>
  <calcPr fullCalcOnLoad="1"/>
</workbook>
</file>

<file path=xl/comments1.xml><?xml version="1.0" encoding="utf-8"?>
<comments xmlns="http://schemas.openxmlformats.org/spreadsheetml/2006/main">
  <authors>
    <author>munzi</author>
  </authors>
  <commentList>
    <comment ref="M6" authorId="0">
      <text>
        <r>
          <rPr>
            <sz val="8"/>
            <rFont val="Tahoma"/>
            <family val="0"/>
          </rPr>
          <t>Not weighted.</t>
        </r>
      </text>
    </comment>
    <comment ref="N6" authorId="0">
      <text>
        <r>
          <rPr>
            <sz val="8"/>
            <rFont val="Tahoma"/>
            <family val="0"/>
          </rPr>
          <t>Not weighted.</t>
        </r>
      </text>
    </comment>
  </commentList>
</comments>
</file>

<file path=xl/comments2.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comments3.xml><?xml version="1.0" encoding="utf-8"?>
<comments xmlns="http://schemas.openxmlformats.org/spreadsheetml/2006/main">
  <authors>
    <author>munzi</author>
  </authors>
  <commentList>
    <comment ref="M7" authorId="0">
      <text>
        <r>
          <rPr>
            <sz val="8"/>
            <rFont val="Tahoma"/>
            <family val="0"/>
          </rPr>
          <t>Not weighted.</t>
        </r>
      </text>
    </comment>
    <comment ref="N7" authorId="0">
      <text>
        <r>
          <rPr>
            <sz val="8"/>
            <rFont val="Tahoma"/>
            <family val="0"/>
          </rPr>
          <t>Not weighted.</t>
        </r>
      </text>
    </comment>
  </commentList>
</comments>
</file>

<file path=xl/sharedStrings.xml><?xml version="1.0" encoding="utf-8"?>
<sst xmlns="http://schemas.openxmlformats.org/spreadsheetml/2006/main" count="1323" uniqueCount="713">
  <si>
    <t>0 less than 1 year</t>
  </si>
  <si>
    <t>Original individual level roster data</t>
  </si>
  <si>
    <t>1 never married
2 married
3 separated
4 divorced
5 widowed</t>
  </si>
  <si>
    <r>
      <t xml:space="preserve">PMART = </t>
    </r>
    <r>
      <rPr>
        <i/>
        <sz val="10"/>
        <rFont val="Arial"/>
        <family val="2"/>
      </rPr>
      <t xml:space="preserve">i97L09 </t>
    </r>
    <r>
      <rPr>
        <sz val="10"/>
        <rFont val="Arial"/>
        <family val="2"/>
      </rPr>
      <t xml:space="preserve">(recoded),
where </t>
    </r>
    <r>
      <rPr>
        <i/>
        <sz val="10"/>
        <rFont val="Arial"/>
        <family val="2"/>
      </rPr>
      <t xml:space="preserve">i97L09 </t>
    </r>
    <r>
      <rPr>
        <sz val="10"/>
        <rFont val="Arial"/>
        <family val="2"/>
      </rPr>
      <t xml:space="preserve">= marital status </t>
    </r>
    <r>
      <rPr>
        <i/>
        <sz val="10"/>
        <rFont val="Arial"/>
        <family val="2"/>
      </rPr>
      <t>(situation matrimoniale)</t>
    </r>
    <r>
      <rPr>
        <sz val="10"/>
        <rFont val="Arial"/>
        <family val="2"/>
      </rPr>
      <t>.</t>
    </r>
  </si>
  <si>
    <r>
      <t xml:space="preserve">PREL = </t>
    </r>
    <r>
      <rPr>
        <i/>
        <sz val="10"/>
        <rFont val="Arial"/>
        <family val="2"/>
      </rPr>
      <t xml:space="preserve">i97L06 </t>
    </r>
    <r>
      <rPr>
        <sz val="10"/>
        <rFont val="Arial"/>
        <family val="2"/>
      </rPr>
      <t xml:space="preserve">+ 1,
where </t>
    </r>
    <r>
      <rPr>
        <i/>
        <sz val="10"/>
        <rFont val="Arial"/>
        <family val="2"/>
      </rPr>
      <t xml:space="preserve">i97L06 </t>
    </r>
    <r>
      <rPr>
        <sz val="10"/>
        <rFont val="Arial"/>
        <family val="2"/>
      </rPr>
      <t xml:space="preserve">= relation to reference person </t>
    </r>
    <r>
      <rPr>
        <i/>
        <sz val="10"/>
        <rFont val="Arial"/>
        <family val="2"/>
      </rPr>
      <t>(lien avec personne de reference)</t>
    </r>
    <r>
      <rPr>
        <sz val="10"/>
        <rFont val="Arial"/>
        <family val="2"/>
      </rPr>
      <t>.</t>
    </r>
  </si>
  <si>
    <t>1 head of household
2 husband/wife of head
3 child
4 child in law
5 adopted child
6 sibling
7 other related
8 parent
9 parent in law
10 grandchild
11 grandparent
12 other non-related</t>
  </si>
  <si>
    <t>Code 2 includes non-married partners.</t>
  </si>
  <si>
    <r>
      <t xml:space="preserve">CREL = </t>
    </r>
    <r>
      <rPr>
        <i/>
        <sz val="10"/>
        <rFont val="Arial"/>
        <family val="2"/>
      </rPr>
      <t xml:space="preserve">i97L06 </t>
    </r>
    <r>
      <rPr>
        <sz val="10"/>
        <rFont val="Arial"/>
        <family val="2"/>
      </rPr>
      <t xml:space="preserve">+ 1,
where </t>
    </r>
    <r>
      <rPr>
        <i/>
        <sz val="10"/>
        <rFont val="Arial"/>
        <family val="2"/>
      </rPr>
      <t xml:space="preserve">i97L06 </t>
    </r>
    <r>
      <rPr>
        <sz val="10"/>
        <rFont val="Arial"/>
        <family val="2"/>
      </rPr>
      <t xml:space="preserve">= relation to reference person </t>
    </r>
    <r>
      <rPr>
        <i/>
        <sz val="10"/>
        <rFont val="Arial"/>
        <family val="2"/>
      </rPr>
      <t>(lien avec personne de reference)</t>
    </r>
    <r>
      <rPr>
        <sz val="10"/>
        <rFont val="Arial"/>
        <family val="2"/>
      </rPr>
      <t>.</t>
    </r>
  </si>
  <si>
    <t>3 child
4 child in law
5 adopted child
6 sibling
7 other related
10 grandchild</t>
  </si>
  <si>
    <t>126 Luxembourg 1997</t>
  </si>
  <si>
    <t>COUNTRY = 126.</t>
  </si>
  <si>
    <r>
      <t xml:space="preserve">HWEIGHT = </t>
    </r>
    <r>
      <rPr>
        <i/>
        <sz val="10"/>
        <rFont val="Arial"/>
        <family val="2"/>
      </rPr>
      <t>MWTCAL97</t>
    </r>
    <r>
      <rPr>
        <sz val="10"/>
        <rFont val="Arial"/>
        <family val="2"/>
      </rPr>
      <t xml:space="preserve">,
where </t>
    </r>
    <r>
      <rPr>
        <i/>
        <sz val="10"/>
        <rFont val="Arial"/>
        <family val="2"/>
      </rPr>
      <t xml:space="preserve">MWTCAL97 </t>
    </r>
    <r>
      <rPr>
        <sz val="10"/>
        <rFont val="Arial"/>
        <family val="2"/>
      </rPr>
      <t>= crossectional household weight 1997 (</t>
    </r>
    <r>
      <rPr>
        <i/>
        <sz val="10"/>
        <rFont val="Arial"/>
        <family val="2"/>
      </rPr>
      <t>poids des ménages transversaux de 1997)</t>
    </r>
    <r>
      <rPr>
        <sz val="10"/>
        <rFont val="Arial"/>
        <family val="2"/>
      </rPr>
      <t xml:space="preserve"> .</t>
    </r>
  </si>
  <si>
    <t>Original household level data</t>
  </si>
  <si>
    <r>
      <t xml:space="preserve">PETHNAT = </t>
    </r>
    <r>
      <rPr>
        <i/>
        <sz val="10"/>
        <rFont val="Arial"/>
        <family val="2"/>
      </rPr>
      <t>i97001</t>
    </r>
    <r>
      <rPr>
        <sz val="10"/>
        <rFont val="Arial"/>
        <family val="2"/>
      </rPr>
      <t xml:space="preserve">, 
where </t>
    </r>
    <r>
      <rPr>
        <i/>
        <sz val="10"/>
        <rFont val="Arial"/>
        <family val="2"/>
      </rPr>
      <t>i97001</t>
    </r>
    <r>
      <rPr>
        <sz val="10"/>
        <rFont val="Arial"/>
        <family val="2"/>
      </rPr>
      <t xml:space="preserve"> = nationality </t>
    </r>
    <r>
      <rPr>
        <i/>
        <sz val="10"/>
        <rFont val="Arial"/>
        <family val="2"/>
      </rPr>
      <t>(nationalité)</t>
    </r>
    <r>
      <rPr>
        <sz val="10"/>
        <rFont val="Arial"/>
        <family val="2"/>
      </rPr>
      <t>.</t>
    </r>
  </si>
  <si>
    <t>1 Luxembourgish
2 other nationality from EU-country
3 other European from non EU-country
4 other non European
9 stateless</t>
  </si>
  <si>
    <r>
      <t xml:space="preserve">PEDUC = </t>
    </r>
    <r>
      <rPr>
        <i/>
        <sz val="10"/>
        <rFont val="Arial"/>
        <family val="2"/>
      </rPr>
      <t>ic97090</t>
    </r>
    <r>
      <rPr>
        <sz val="10"/>
        <rFont val="Arial"/>
        <family val="2"/>
      </rPr>
      <t xml:space="preserve">,
where </t>
    </r>
    <r>
      <rPr>
        <i/>
        <sz val="10"/>
        <rFont val="Arial"/>
        <family val="2"/>
      </rPr>
      <t>ic97090</t>
    </r>
    <r>
      <rPr>
        <sz val="10"/>
        <rFont val="Arial"/>
        <family val="2"/>
      </rPr>
      <t xml:space="preserve"> = general and vocational training </t>
    </r>
    <r>
      <rPr>
        <i/>
        <sz val="10"/>
        <rFont val="Arial"/>
        <family val="2"/>
      </rPr>
      <t>(formation scolaire et professionelle).</t>
    </r>
  </si>
  <si>
    <r>
      <t xml:space="preserve">PTOCC = </t>
    </r>
    <r>
      <rPr>
        <i/>
        <sz val="10"/>
        <rFont val="Arial"/>
        <family val="2"/>
      </rPr>
      <t>i97cl12</t>
    </r>
    <r>
      <rPr>
        <sz val="10"/>
        <rFont val="Arial"/>
        <family val="2"/>
      </rPr>
      <t xml:space="preserve">,
where </t>
    </r>
    <r>
      <rPr>
        <i/>
        <sz val="10"/>
        <rFont val="Arial"/>
        <family val="2"/>
      </rPr>
      <t xml:space="preserve">i97cl12 </t>
    </r>
    <r>
      <rPr>
        <sz val="10"/>
        <rFont val="Arial"/>
        <family val="2"/>
      </rPr>
      <t xml:space="preserve">= full-time education during December 1997? </t>
    </r>
    <r>
      <rPr>
        <i/>
        <sz val="10"/>
        <rFont val="Arial"/>
        <family val="2"/>
      </rPr>
      <t>(M. était-il à l'école en décembre 1997?)</t>
    </r>
    <r>
      <rPr>
        <sz val="10"/>
        <rFont val="Arial"/>
        <family val="2"/>
      </rPr>
      <t>.</t>
    </r>
  </si>
  <si>
    <r>
      <t xml:space="preserve">V4 = sum(iV4) over individuals per household,
where iV4 = </t>
    </r>
    <r>
      <rPr>
        <i/>
        <sz val="10"/>
        <rFont val="Arial"/>
        <family val="2"/>
      </rPr>
      <t>pim9706</t>
    </r>
    <r>
      <rPr>
        <sz val="10"/>
        <rFont val="Arial"/>
        <family val="2"/>
      </rPr>
      <t xml:space="preserve">*12,
and where </t>
    </r>
    <r>
      <rPr>
        <i/>
        <sz val="10"/>
        <rFont val="Arial"/>
        <family val="2"/>
      </rPr>
      <t>pim9706</t>
    </r>
    <r>
      <rPr>
        <sz val="10"/>
        <rFont val="Arial"/>
        <family val="2"/>
      </rPr>
      <t xml:space="preserve"> = farm self-employment income </t>
    </r>
    <r>
      <rPr>
        <i/>
        <sz val="10"/>
        <rFont val="Arial"/>
        <family val="2"/>
      </rPr>
      <t>(bénéfices d'une exploitation agricole)</t>
    </r>
    <r>
      <rPr>
        <sz val="10"/>
        <rFont val="Arial"/>
        <family val="2"/>
      </rPr>
      <t>.</t>
    </r>
  </si>
  <si>
    <r>
      <t>V5 = sum(iV5) over individuals per household,
where iV5 = (</t>
    </r>
    <r>
      <rPr>
        <i/>
        <sz val="10"/>
        <rFont val="Arial"/>
        <family val="2"/>
      </rPr>
      <t>pim9707+pim9708</t>
    </r>
    <r>
      <rPr>
        <sz val="10"/>
        <rFont val="Arial"/>
        <family val="2"/>
      </rPr>
      <t xml:space="preserve">) *12,
and where </t>
    </r>
    <r>
      <rPr>
        <i/>
        <sz val="10"/>
        <rFont val="Arial"/>
        <family val="2"/>
      </rPr>
      <t>pim9707</t>
    </r>
    <r>
      <rPr>
        <sz val="10"/>
        <rFont val="Arial"/>
        <family val="2"/>
      </rPr>
      <t xml:space="preserve"> = profit from industrial undertaking </t>
    </r>
    <r>
      <rPr>
        <i/>
        <sz val="10"/>
        <rFont val="Arial"/>
        <family val="2"/>
      </rPr>
      <t>(bénéfice industriel ou commercial)</t>
    </r>
    <r>
      <rPr>
        <sz val="10"/>
        <rFont val="Arial"/>
        <family val="2"/>
      </rPr>
      <t xml:space="preserve">,
</t>
    </r>
    <r>
      <rPr>
        <i/>
        <sz val="10"/>
        <rFont val="Arial"/>
        <family val="2"/>
      </rPr>
      <t>pim9708</t>
    </r>
    <r>
      <rPr>
        <sz val="10"/>
        <rFont val="Arial"/>
        <family val="2"/>
      </rPr>
      <t xml:space="preserve"> = profit from free profession </t>
    </r>
    <r>
      <rPr>
        <i/>
        <sz val="10"/>
        <rFont val="Arial"/>
        <family val="2"/>
      </rPr>
      <t>(bénéfice non commercial résultant de l'exercice d'une profession libérale)</t>
    </r>
    <r>
      <rPr>
        <sz val="10"/>
        <rFont val="Arial"/>
        <family val="2"/>
      </rPr>
      <t>.</t>
    </r>
  </si>
  <si>
    <r>
      <t xml:space="preserve">V6 = sum(iV6) over individuals per household,
where iV6 = </t>
    </r>
    <r>
      <rPr>
        <i/>
        <sz val="10"/>
        <rFont val="Arial"/>
        <family val="2"/>
      </rPr>
      <t>pim9703</t>
    </r>
    <r>
      <rPr>
        <sz val="10"/>
        <rFont val="Arial"/>
        <family val="2"/>
      </rPr>
      <t xml:space="preserve">*12,
and where </t>
    </r>
    <r>
      <rPr>
        <i/>
        <sz val="10"/>
        <rFont val="Arial"/>
        <family val="2"/>
      </rPr>
      <t>pim9703</t>
    </r>
    <r>
      <rPr>
        <sz val="10"/>
        <rFont val="Arial"/>
        <family val="2"/>
      </rPr>
      <t xml:space="preserve"> = in-kind earnings </t>
    </r>
    <r>
      <rPr>
        <i/>
        <sz val="10"/>
        <rFont val="Arial"/>
        <family val="2"/>
      </rPr>
      <t>(salaire ou avantage en nature)</t>
    </r>
    <r>
      <rPr>
        <sz val="10"/>
        <rFont val="Arial"/>
        <family val="2"/>
      </rPr>
      <t>.</t>
    </r>
  </si>
  <si>
    <r>
      <t xml:space="preserve">V17 = sum(iV17) over individuals per household, 
where iV17 = </t>
    </r>
    <r>
      <rPr>
        <i/>
        <sz val="10"/>
        <rFont val="Arial"/>
        <family val="2"/>
      </rPr>
      <t>pim9721</t>
    </r>
    <r>
      <rPr>
        <sz val="10"/>
        <rFont val="Arial"/>
        <family val="2"/>
      </rPr>
      <t xml:space="preserve">*12, 
and where </t>
    </r>
    <r>
      <rPr>
        <i/>
        <sz val="10"/>
        <rFont val="Arial"/>
        <family val="2"/>
      </rPr>
      <t>pim9721</t>
    </r>
    <r>
      <rPr>
        <sz val="10"/>
        <rFont val="Arial"/>
        <family val="2"/>
      </rPr>
      <t xml:space="preserve"> = accident pay </t>
    </r>
    <r>
      <rPr>
        <i/>
        <sz val="10"/>
        <rFont val="Arial"/>
        <family val="2"/>
      </rPr>
      <t>(rente d'accident permanente)</t>
    </r>
    <r>
      <rPr>
        <sz val="10"/>
        <rFont val="Arial"/>
        <family val="2"/>
      </rPr>
      <t>.</t>
    </r>
  </si>
  <si>
    <t>V24 = V24S1 + V24S2 + V24S3 + V24SR.</t>
  </si>
  <si>
    <r>
      <t xml:space="preserve">V19S1 = sum(iV19S1) over individuals per household, 
where iV19S1 = </t>
    </r>
    <r>
      <rPr>
        <i/>
        <sz val="10"/>
        <rFont val="Arial"/>
        <family val="2"/>
      </rPr>
      <t>pim9709b</t>
    </r>
    <r>
      <rPr>
        <sz val="10"/>
        <rFont val="Arial"/>
        <family val="2"/>
      </rPr>
      <t xml:space="preserve">*12, 
and where </t>
    </r>
    <r>
      <rPr>
        <i/>
        <sz val="10"/>
        <rFont val="Arial"/>
        <family val="2"/>
      </rPr>
      <t>pim9709b</t>
    </r>
    <r>
      <rPr>
        <sz val="10"/>
        <rFont val="Arial"/>
        <family val="2"/>
      </rPr>
      <t xml:space="preserve"> = private sector old-age pension </t>
    </r>
    <r>
      <rPr>
        <i/>
        <sz val="10"/>
        <rFont val="Arial"/>
        <family val="2"/>
      </rPr>
      <t>(pension de vieillesse du secteur privé)</t>
    </r>
    <r>
      <rPr>
        <sz val="10"/>
        <rFont val="Arial"/>
        <family val="2"/>
      </rPr>
      <t>.</t>
    </r>
  </si>
  <si>
    <r>
      <t xml:space="preserve">V19S2 = sum(iV19S2) over individuals per household, 
where iV19S2 = </t>
    </r>
    <r>
      <rPr>
        <i/>
        <sz val="10"/>
        <rFont val="Arial"/>
        <family val="2"/>
      </rPr>
      <t>pim9713</t>
    </r>
    <r>
      <rPr>
        <sz val="10"/>
        <rFont val="Arial"/>
        <family val="2"/>
      </rPr>
      <t xml:space="preserve">*12, 
and where </t>
    </r>
    <r>
      <rPr>
        <i/>
        <sz val="10"/>
        <rFont val="Arial"/>
        <family val="2"/>
      </rPr>
      <t>pim9713</t>
    </r>
    <r>
      <rPr>
        <sz val="10"/>
        <rFont val="Arial"/>
        <family val="2"/>
      </rPr>
      <t xml:space="preserve"> = supplementary pension for miners and metallurgists </t>
    </r>
    <r>
      <rPr>
        <i/>
        <sz val="10"/>
        <rFont val="Arial"/>
        <family val="2"/>
      </rPr>
      <t>(prestation supplémentaire aux ouvriers mineurs, métallurgistes)</t>
    </r>
    <r>
      <rPr>
        <sz val="10"/>
        <rFont val="Arial"/>
        <family val="2"/>
      </rPr>
      <t>.</t>
    </r>
  </si>
  <si>
    <t>No missing values (all imputed).
Not applicable (no such income) = 0.</t>
  </si>
  <si>
    <t>Universal allowance for parents staying at home to care for a child under 2 years (or under 4 if 3 or more children).</t>
  </si>
  <si>
    <t>Information not available in original survey (parental allowances, included in this slot for the LX00 dataset, were not yet existing in 1997).</t>
  </si>
  <si>
    <t>Missing values and not applicable (no such expenditure) = 0.</t>
  </si>
  <si>
    <t>9 households have been dropped because they contained at least one eligible member with missing weight (for 9 out of the 10 individuals concerned this is due to refusal to answer to the individual adult questionnaire).</t>
  </si>
  <si>
    <r>
      <t xml:space="preserve">V19S4 = sum(iV19S4) over individuals per household, 
where iV19S4 = </t>
    </r>
    <r>
      <rPr>
        <i/>
        <sz val="10"/>
        <rFont val="Arial"/>
        <family val="2"/>
      </rPr>
      <t>pim97109a</t>
    </r>
    <r>
      <rPr>
        <sz val="10"/>
        <rFont val="Arial"/>
        <family val="2"/>
      </rPr>
      <t xml:space="preserve">*12, 
and where </t>
    </r>
    <r>
      <rPr>
        <i/>
        <sz val="10"/>
        <rFont val="Arial"/>
        <family val="2"/>
      </rPr>
      <t>pim9709b</t>
    </r>
    <r>
      <rPr>
        <sz val="10"/>
        <rFont val="Arial"/>
        <family val="2"/>
      </rPr>
      <t xml:space="preserve"> = private sector survivor's pension </t>
    </r>
    <r>
      <rPr>
        <i/>
        <sz val="10"/>
        <rFont val="Arial"/>
        <family val="2"/>
      </rPr>
      <t>(pension de veuf, veuve et orphelin du secteur privé)</t>
    </r>
    <r>
      <rPr>
        <sz val="10"/>
        <rFont val="Arial"/>
        <family val="2"/>
      </rPr>
      <t>.</t>
    </r>
  </si>
  <si>
    <r>
      <t xml:space="preserve">V21SR = sum(iV21SR) over individuals per household, 
where iV21SR = </t>
    </r>
    <r>
      <rPr>
        <i/>
        <sz val="10"/>
        <rFont val="Arial"/>
        <family val="2"/>
      </rPr>
      <t>pim9726</t>
    </r>
    <r>
      <rPr>
        <sz val="10"/>
        <rFont val="Arial"/>
        <family val="2"/>
      </rPr>
      <t xml:space="preserve">*12, 
and where </t>
    </r>
    <r>
      <rPr>
        <i/>
        <sz val="10"/>
        <rFont val="Arial"/>
        <family val="2"/>
      </rPr>
      <t>pim9726</t>
    </r>
    <r>
      <rPr>
        <sz val="10"/>
        <rFont val="Arial"/>
        <family val="2"/>
      </rPr>
      <t xml:space="preserve"> = redundancy pay </t>
    </r>
    <r>
      <rPr>
        <i/>
        <sz val="10"/>
        <rFont val="Arial"/>
        <family val="2"/>
      </rPr>
      <t>(indemnité de préavis, licenciement)</t>
    </r>
    <r>
      <rPr>
        <sz val="10"/>
        <rFont val="Arial"/>
        <family val="2"/>
      </rPr>
      <t>.</t>
    </r>
  </si>
  <si>
    <r>
      <t xml:space="preserve">V24S2 = sum(iV24S2) over individuals per household, 
where iV24S2 = </t>
    </r>
    <r>
      <rPr>
        <i/>
        <sz val="10"/>
        <rFont val="Arial"/>
        <family val="2"/>
      </rPr>
      <t>pim9725</t>
    </r>
    <r>
      <rPr>
        <sz val="10"/>
        <rFont val="Arial"/>
        <family val="2"/>
      </rPr>
      <t xml:space="preserve">*12, 
and where </t>
    </r>
    <r>
      <rPr>
        <i/>
        <sz val="10"/>
        <rFont val="Arial"/>
        <family val="2"/>
      </rPr>
      <t>pim9725</t>
    </r>
    <r>
      <rPr>
        <sz val="10"/>
        <rFont val="Arial"/>
        <family val="2"/>
      </rPr>
      <t xml:space="preserve"> = study grant </t>
    </r>
    <r>
      <rPr>
        <i/>
        <sz val="10"/>
        <rFont val="Arial"/>
        <family val="2"/>
      </rPr>
      <t>(bourses d'études)</t>
    </r>
    <r>
      <rPr>
        <sz val="10"/>
        <rFont val="Arial"/>
        <family val="2"/>
      </rPr>
      <t>.</t>
    </r>
  </si>
  <si>
    <t>V25 = V25S1 + V25SR.</t>
  </si>
  <si>
    <r>
      <t xml:space="preserve">V34 = sum(iV34) over individuals per household, 
where iV34 = </t>
    </r>
    <r>
      <rPr>
        <i/>
        <sz val="10"/>
        <rFont val="Arial"/>
        <family val="2"/>
      </rPr>
      <t>pim9711</t>
    </r>
    <r>
      <rPr>
        <sz val="10"/>
        <rFont val="Arial"/>
        <family val="2"/>
      </rPr>
      <t xml:space="preserve">*12, 
and where </t>
    </r>
    <r>
      <rPr>
        <i/>
        <sz val="10"/>
        <rFont val="Arial"/>
        <family val="2"/>
      </rPr>
      <t>pim9711</t>
    </r>
    <r>
      <rPr>
        <sz val="10"/>
        <rFont val="Arial"/>
        <family val="2"/>
      </rPr>
      <t xml:space="preserve"> = alimony </t>
    </r>
    <r>
      <rPr>
        <i/>
        <sz val="10"/>
        <rFont val="Arial"/>
        <family val="2"/>
      </rPr>
      <t>(pension alimentaire)</t>
    </r>
    <r>
      <rPr>
        <sz val="10"/>
        <rFont val="Arial"/>
        <family val="2"/>
      </rPr>
      <t>.</t>
    </r>
  </si>
  <si>
    <r>
      <t xml:space="preserve">V23 = sum(iV23) over individuals per household, 
where iV23 = </t>
    </r>
    <r>
      <rPr>
        <i/>
        <sz val="10"/>
        <rFont val="Arial"/>
        <family val="2"/>
      </rPr>
      <t>pim9719</t>
    </r>
    <r>
      <rPr>
        <sz val="10"/>
        <rFont val="Arial"/>
        <family val="2"/>
      </rPr>
      <t xml:space="preserve">*12, 
and where </t>
    </r>
    <r>
      <rPr>
        <i/>
        <sz val="10"/>
        <rFont val="Arial"/>
        <family val="2"/>
      </rPr>
      <t>pim9719</t>
    </r>
    <r>
      <rPr>
        <sz val="10"/>
        <rFont val="Arial"/>
        <family val="2"/>
      </rPr>
      <t xml:space="preserve"> = war benefit </t>
    </r>
    <r>
      <rPr>
        <i/>
        <sz val="10"/>
        <rFont val="Arial"/>
        <family val="2"/>
      </rPr>
      <t>(dommage de guerre, rente de captivité)</t>
    </r>
    <r>
      <rPr>
        <sz val="10"/>
        <rFont val="Arial"/>
        <family val="2"/>
      </rPr>
      <t>.</t>
    </r>
  </si>
  <si>
    <r>
      <t xml:space="preserve">CWEIGHT = </t>
    </r>
    <r>
      <rPr>
        <i/>
        <sz val="10"/>
        <rFont val="Arial"/>
        <family val="2"/>
      </rPr>
      <t>WTCAL97</t>
    </r>
    <r>
      <rPr>
        <sz val="10"/>
        <rFont val="Arial"/>
        <family val="2"/>
      </rPr>
      <t xml:space="preserve">,
where </t>
    </r>
    <r>
      <rPr>
        <i/>
        <sz val="10"/>
        <rFont val="Arial"/>
        <family val="2"/>
      </rPr>
      <t xml:space="preserve">WTCAL97 </t>
    </r>
    <r>
      <rPr>
        <sz val="10"/>
        <rFont val="Arial"/>
        <family val="2"/>
      </rPr>
      <t>= crossectional individual weight 1997 (</t>
    </r>
    <r>
      <rPr>
        <i/>
        <sz val="10"/>
        <rFont val="Arial"/>
        <family val="2"/>
      </rPr>
      <t>poids des individus transversaux de 1997)</t>
    </r>
    <r>
      <rPr>
        <sz val="10"/>
        <rFont val="Arial"/>
        <family val="2"/>
      </rPr>
      <t xml:space="preserve"> .</t>
    </r>
  </si>
  <si>
    <t>D5 = 5.</t>
  </si>
  <si>
    <t>1 tenant
2 subtenant
3 owner or co-owner, with mortgage
4 owner or co-owner, without mortgage
5 owner or co-owner, no info. on mortgage
6 rent-free including usufructuary</t>
  </si>
  <si>
    <r>
      <t xml:space="preserve">D22 = </t>
    </r>
    <r>
      <rPr>
        <i/>
        <sz val="10"/>
        <rFont val="Arial"/>
        <family val="2"/>
      </rPr>
      <t xml:space="preserve">m97022 </t>
    </r>
    <r>
      <rPr>
        <sz val="10"/>
        <rFont val="Arial"/>
        <family val="2"/>
      </rPr>
      <t xml:space="preserve">if </t>
    </r>
    <r>
      <rPr>
        <i/>
        <sz val="10"/>
        <rFont val="Arial"/>
        <family val="2"/>
      </rPr>
      <t>m97022</t>
    </r>
    <r>
      <rPr>
        <sz val="10"/>
        <rFont val="Arial"/>
        <family val="2"/>
      </rPr>
      <t xml:space="preserve">=1 or 2,
D22 = 3 if </t>
    </r>
    <r>
      <rPr>
        <i/>
        <sz val="10"/>
        <rFont val="Arial"/>
        <family val="2"/>
      </rPr>
      <t>m97022</t>
    </r>
    <r>
      <rPr>
        <sz val="10"/>
        <rFont val="Arial"/>
        <family val="2"/>
      </rPr>
      <t xml:space="preserve">=4 or 5 &amp; </t>
    </r>
    <r>
      <rPr>
        <i/>
        <sz val="10"/>
        <rFont val="Arial"/>
        <family val="2"/>
      </rPr>
      <t>m97032</t>
    </r>
    <r>
      <rPr>
        <sz val="10"/>
        <rFont val="Arial"/>
        <family val="2"/>
      </rPr>
      <t xml:space="preserve">&gt;0,
D22 = 4 if </t>
    </r>
    <r>
      <rPr>
        <i/>
        <sz val="10"/>
        <rFont val="Arial"/>
        <family val="2"/>
      </rPr>
      <t>m97022</t>
    </r>
    <r>
      <rPr>
        <sz val="10"/>
        <rFont val="Arial"/>
        <family val="2"/>
      </rPr>
      <t xml:space="preserve">=4 or 5 &amp; </t>
    </r>
    <r>
      <rPr>
        <i/>
        <sz val="10"/>
        <rFont val="Arial"/>
        <family val="2"/>
      </rPr>
      <t>m97032</t>
    </r>
    <r>
      <rPr>
        <sz val="10"/>
        <rFont val="Arial"/>
        <family val="2"/>
      </rPr>
      <t xml:space="preserve">&lt;=0,
D22 = 5 if </t>
    </r>
    <r>
      <rPr>
        <i/>
        <sz val="10"/>
        <rFont val="Arial"/>
        <family val="2"/>
      </rPr>
      <t>m97022</t>
    </r>
    <r>
      <rPr>
        <sz val="10"/>
        <rFont val="Arial"/>
        <family val="2"/>
      </rPr>
      <t xml:space="preserve">=4 or 5 &amp; </t>
    </r>
    <r>
      <rPr>
        <i/>
        <sz val="10"/>
        <rFont val="Arial"/>
        <family val="2"/>
      </rPr>
      <t>m97032</t>
    </r>
    <r>
      <rPr>
        <sz val="10"/>
        <rFont val="Arial"/>
        <family val="2"/>
      </rPr>
      <t xml:space="preserve">=missing,
D22 = 6 if </t>
    </r>
    <r>
      <rPr>
        <i/>
        <sz val="10"/>
        <rFont val="Arial"/>
        <family val="2"/>
      </rPr>
      <t>m97022</t>
    </r>
    <r>
      <rPr>
        <sz val="10"/>
        <rFont val="Arial"/>
        <family val="2"/>
      </rPr>
      <t xml:space="preserve">=3 or 6,
where </t>
    </r>
    <r>
      <rPr>
        <i/>
        <sz val="10"/>
        <rFont val="Arial"/>
        <family val="2"/>
      </rPr>
      <t xml:space="preserve">m97022 </t>
    </r>
    <r>
      <rPr>
        <sz val="10"/>
        <rFont val="Arial"/>
        <family val="2"/>
      </rPr>
      <t xml:space="preserve">= tenure </t>
    </r>
    <r>
      <rPr>
        <i/>
        <sz val="10"/>
        <rFont val="Arial"/>
        <family val="2"/>
      </rPr>
      <t>(statut d'occupation du logement)</t>
    </r>
    <r>
      <rPr>
        <sz val="10"/>
        <rFont val="Arial"/>
        <family val="2"/>
      </rPr>
      <t>,</t>
    </r>
    <r>
      <rPr>
        <i/>
        <sz val="10"/>
        <rFont val="Arial"/>
        <family val="2"/>
      </rPr>
      <t xml:space="preserve">
m97032 </t>
    </r>
    <r>
      <rPr>
        <sz val="10"/>
        <rFont val="Arial"/>
        <family val="2"/>
      </rPr>
      <t xml:space="preserve">= mortgage cost </t>
    </r>
    <r>
      <rPr>
        <i/>
        <sz val="10"/>
        <rFont val="Arial"/>
        <family val="2"/>
      </rPr>
      <t>(cout de remoursement de l'emprunt)</t>
    </r>
    <r>
      <rPr>
        <sz val="10"/>
        <rFont val="Arial"/>
        <family val="2"/>
      </rPr>
      <t>.</t>
    </r>
  </si>
  <si>
    <t>Amount in original file only available when house was sold during last twelve months; therefore not included.</t>
  </si>
  <si>
    <r>
      <t xml:space="preserve">V20S1 = </t>
    </r>
    <r>
      <rPr>
        <i/>
        <sz val="10"/>
        <rFont val="Arial"/>
        <family val="2"/>
      </rPr>
      <t>mim9701</t>
    </r>
    <r>
      <rPr>
        <sz val="10"/>
        <rFont val="Arial"/>
        <family val="2"/>
      </rPr>
      <t xml:space="preserve">,
where </t>
    </r>
    <r>
      <rPr>
        <i/>
        <sz val="10"/>
        <rFont val="Arial"/>
        <family val="2"/>
      </rPr>
      <t>mim9701</t>
    </r>
    <r>
      <rPr>
        <sz val="10"/>
        <rFont val="Arial"/>
        <family val="2"/>
      </rPr>
      <t xml:space="preserve"> = child allowance </t>
    </r>
    <r>
      <rPr>
        <i/>
        <sz val="10"/>
        <rFont val="Arial"/>
        <family val="2"/>
      </rPr>
      <t>(allocations familiales)</t>
    </r>
    <r>
      <rPr>
        <sz val="10"/>
        <rFont val="Arial"/>
        <family val="2"/>
      </rPr>
      <t>.</t>
    </r>
  </si>
  <si>
    <t>V20 = V20S1 + V20SR.</t>
  </si>
  <si>
    <t>V21 = V21S1 + V21S2 + V21S3 + V21SR.</t>
  </si>
  <si>
    <r>
      <t xml:space="preserve">V20SR = </t>
    </r>
    <r>
      <rPr>
        <i/>
        <sz val="10"/>
        <rFont val="Arial"/>
        <family val="2"/>
      </rPr>
      <t>mim9702</t>
    </r>
    <r>
      <rPr>
        <sz val="10"/>
        <rFont val="Arial"/>
        <family val="2"/>
      </rPr>
      <t xml:space="preserve">,
where </t>
    </r>
    <r>
      <rPr>
        <i/>
        <sz val="10"/>
        <rFont val="Arial"/>
        <family val="2"/>
      </rPr>
      <t>mim9702</t>
    </r>
    <r>
      <rPr>
        <sz val="10"/>
        <rFont val="Arial"/>
        <family val="2"/>
      </rPr>
      <t xml:space="preserve"> = school-year beginning allowance </t>
    </r>
    <r>
      <rPr>
        <i/>
        <sz val="10"/>
        <rFont val="Arial"/>
        <family val="2"/>
      </rPr>
      <t>(allocation de rentrée scolaire)</t>
    </r>
    <r>
      <rPr>
        <sz val="10"/>
        <rFont val="Arial"/>
        <family val="2"/>
      </rPr>
      <t>.</t>
    </r>
  </si>
  <si>
    <r>
      <t xml:space="preserve">V22S2 = </t>
    </r>
    <r>
      <rPr>
        <i/>
        <sz val="10"/>
        <rFont val="Arial"/>
        <family val="2"/>
      </rPr>
      <t>mim9704</t>
    </r>
    <r>
      <rPr>
        <sz val="10"/>
        <rFont val="Arial"/>
        <family val="2"/>
      </rPr>
      <t xml:space="preserve">,
where </t>
    </r>
    <r>
      <rPr>
        <i/>
        <sz val="10"/>
        <rFont val="Arial"/>
        <family val="2"/>
      </rPr>
      <t>mim9704</t>
    </r>
    <r>
      <rPr>
        <sz val="10"/>
        <rFont val="Arial"/>
        <family val="2"/>
      </rPr>
      <t xml:space="preserve"> = birth allowances </t>
    </r>
    <r>
      <rPr>
        <i/>
        <sz val="10"/>
        <rFont val="Arial"/>
        <family val="2"/>
      </rPr>
      <t>(prestations de naissance, pré- et postnatales)</t>
    </r>
    <r>
      <rPr>
        <sz val="10"/>
        <rFont val="Arial"/>
        <family val="2"/>
      </rPr>
      <t>.</t>
    </r>
  </si>
  <si>
    <t>V35 =  V35S2.</t>
  </si>
  <si>
    <r>
      <t xml:space="preserve">V35S2 = </t>
    </r>
    <r>
      <rPr>
        <i/>
        <sz val="10"/>
        <rFont val="Arial"/>
        <family val="2"/>
      </rPr>
      <t>mim9709</t>
    </r>
    <r>
      <rPr>
        <sz val="10"/>
        <rFont val="Arial"/>
        <family val="2"/>
      </rPr>
      <t xml:space="preserve">,
where </t>
    </r>
    <r>
      <rPr>
        <i/>
        <sz val="10"/>
        <rFont val="Arial"/>
        <family val="2"/>
      </rPr>
      <t>mim9709</t>
    </r>
    <r>
      <rPr>
        <sz val="10"/>
        <rFont val="Arial"/>
        <family val="2"/>
      </rPr>
      <t xml:space="preserve"> = social help from private institutes </t>
    </r>
    <r>
      <rPr>
        <i/>
        <sz val="10"/>
        <rFont val="Arial"/>
        <family val="2"/>
      </rPr>
      <t>(aide sociale privée)</t>
    </r>
    <r>
      <rPr>
        <sz val="10"/>
        <rFont val="Arial"/>
        <family val="2"/>
      </rPr>
      <t>.</t>
    </r>
  </si>
  <si>
    <r>
      <t>V33 = sum(iV33) over individuals per household, 
where iV33 = (</t>
    </r>
    <r>
      <rPr>
        <i/>
        <sz val="10"/>
        <rFont val="Arial"/>
        <family val="2"/>
      </rPr>
      <t>pim9709c+pim9710b</t>
    </r>
    <r>
      <rPr>
        <sz val="10"/>
        <rFont val="Arial"/>
        <family val="2"/>
      </rPr>
      <t xml:space="preserve">)*12, 
and where </t>
    </r>
    <r>
      <rPr>
        <i/>
        <sz val="10"/>
        <rFont val="Arial"/>
        <family val="2"/>
      </rPr>
      <t>pim9709b</t>
    </r>
    <r>
      <rPr>
        <sz val="10"/>
        <rFont val="Arial"/>
        <family val="2"/>
      </rPr>
      <t xml:space="preserve"> = public sector old-age pension </t>
    </r>
    <r>
      <rPr>
        <i/>
        <sz val="10"/>
        <rFont val="Arial"/>
        <family val="2"/>
      </rPr>
      <t>(pension de vieillesse du secteur public)</t>
    </r>
    <r>
      <rPr>
        <sz val="10"/>
        <rFont val="Arial"/>
        <family val="2"/>
      </rPr>
      <t xml:space="preserve">,
</t>
    </r>
    <r>
      <rPr>
        <i/>
        <sz val="10"/>
        <rFont val="Arial"/>
        <family val="2"/>
      </rPr>
      <t>pim9710b</t>
    </r>
    <r>
      <rPr>
        <sz val="10"/>
        <rFont val="Arial"/>
        <family val="2"/>
      </rPr>
      <t xml:space="preserve"> = public sector survivor's pension </t>
    </r>
    <r>
      <rPr>
        <i/>
        <sz val="10"/>
        <rFont val="Arial"/>
        <family val="2"/>
      </rPr>
      <t>(pension de veuf, veuve et orphelin du secteur public)</t>
    </r>
    <r>
      <rPr>
        <sz val="10"/>
        <rFont val="Arial"/>
        <family val="2"/>
      </rPr>
      <t>.</t>
    </r>
  </si>
  <si>
    <t>Only net information available in original survey.</t>
  </si>
  <si>
    <r>
      <t xml:space="preserve">ALTNCASH = </t>
    </r>
    <r>
      <rPr>
        <i/>
        <sz val="10"/>
        <rFont val="Arial"/>
        <family val="2"/>
      </rPr>
      <t>mim9710</t>
    </r>
    <r>
      <rPr>
        <sz val="10"/>
        <rFont val="Arial"/>
        <family val="2"/>
      </rPr>
      <t xml:space="preserve">,
where </t>
    </r>
    <r>
      <rPr>
        <i/>
        <sz val="10"/>
        <rFont val="Arial"/>
        <family val="2"/>
      </rPr>
      <t>mim9710</t>
    </r>
    <r>
      <rPr>
        <sz val="10"/>
        <rFont val="Arial"/>
        <family val="2"/>
      </rPr>
      <t xml:space="preserve"> = income from home production </t>
    </r>
    <r>
      <rPr>
        <i/>
        <sz val="10"/>
        <rFont val="Arial"/>
        <family val="2"/>
      </rPr>
      <t>(revenus de la production familiale)</t>
    </r>
    <r>
      <rPr>
        <sz val="10"/>
        <rFont val="Arial"/>
        <family val="2"/>
      </rPr>
      <t>.</t>
    </r>
  </si>
  <si>
    <t>Missing values = sysmis.
Not applicable (no spouse or spouse not eligible) = sysmis.</t>
  </si>
  <si>
    <t>Information included in survey, but not supplied to LIS for data confidentiality reasons.</t>
  </si>
  <si>
    <t>Actual ongoing education of head</t>
  </si>
  <si>
    <t>Actual ongoing education of spouse</t>
  </si>
  <si>
    <t xml:space="preserve">6 youngest child
7 2nd youngest child
8 3rd youngest child
61 4th youngest child
62 5th youngest child </t>
  </si>
  <si>
    <t>Accident Pay</t>
  </si>
  <si>
    <t>V18</t>
  </si>
  <si>
    <t>Disability Pay</t>
  </si>
  <si>
    <t>V19</t>
  </si>
  <si>
    <t>Social Retirement Benefits</t>
  </si>
  <si>
    <t>V19S1</t>
  </si>
  <si>
    <t>Basic old age benefit</t>
  </si>
  <si>
    <t>V19S2</t>
  </si>
  <si>
    <t>Supplementary old age benefit</t>
  </si>
  <si>
    <t>V19S3</t>
  </si>
  <si>
    <t>Early retirement benefit</t>
  </si>
  <si>
    <t>V19S4</t>
  </si>
  <si>
    <t>Survivor's pensions</t>
  </si>
  <si>
    <t>V19SR</t>
  </si>
  <si>
    <t>Other social retirement not included inV19S1-V19S4</t>
  </si>
  <si>
    <t>V20</t>
  </si>
  <si>
    <t>Family or Child Allowance</t>
  </si>
  <si>
    <t>V20S1</t>
  </si>
  <si>
    <t>Child allowance</t>
  </si>
  <si>
    <t>V20S2</t>
  </si>
  <si>
    <t>Advance maintenance (single parents pgm)</t>
  </si>
  <si>
    <t>V20S3</t>
  </si>
  <si>
    <t>Orphan's pension allowance</t>
  </si>
  <si>
    <t>V20SR</t>
  </si>
  <si>
    <t>Other child allowance amounts</t>
  </si>
  <si>
    <t>V21</t>
  </si>
  <si>
    <t>Unemployment Compensation</t>
  </si>
  <si>
    <t>V21S1</t>
  </si>
  <si>
    <t>Unemployment insurance</t>
  </si>
  <si>
    <t>V21S2</t>
  </si>
  <si>
    <t>Training or retraining allowance</t>
  </si>
  <si>
    <t>V21S3</t>
  </si>
  <si>
    <t>Placement/resettlement benefits</t>
  </si>
  <si>
    <t>V21SR</t>
  </si>
  <si>
    <t>Other unemployment benefits</t>
  </si>
  <si>
    <t>V22</t>
  </si>
  <si>
    <t>Maternity Allowances</t>
  </si>
  <si>
    <t>V22S1</t>
  </si>
  <si>
    <t>Pay replacement</t>
  </si>
  <si>
    <t>V22S2</t>
  </si>
  <si>
    <t>Birth premium</t>
  </si>
  <si>
    <t>Other maternity/paternity benefits</t>
  </si>
  <si>
    <t>V23</t>
  </si>
  <si>
    <t xml:space="preserve">Military/Vet/War Benefits </t>
  </si>
  <si>
    <t>V24</t>
  </si>
  <si>
    <t>Other Social Insurance</t>
  </si>
  <si>
    <t>V24S1</t>
  </si>
  <si>
    <t>Invalid care premium</t>
  </si>
  <si>
    <t>V24S2</t>
  </si>
  <si>
    <t>Non means-tested student premium</t>
  </si>
  <si>
    <t>V24SR</t>
  </si>
  <si>
    <t>Other social benefits</t>
  </si>
  <si>
    <t>V25</t>
  </si>
  <si>
    <t>Means-Tested Cash Benefits</t>
  </si>
  <si>
    <t>V25S1</t>
  </si>
  <si>
    <t>Social assistance</t>
  </si>
  <si>
    <t>V25S2</t>
  </si>
  <si>
    <t>Old age assistance</t>
  </si>
  <si>
    <t>V25S3</t>
  </si>
  <si>
    <t>Unemployment assistance</t>
  </si>
  <si>
    <t>V25S4</t>
  </si>
  <si>
    <t>Unmarried mother's allowance</t>
  </si>
  <si>
    <t>V25SR</t>
  </si>
  <si>
    <t>Other means-tested allowance</t>
  </si>
  <si>
    <t>V26</t>
  </si>
  <si>
    <t xml:space="preserve">All Near-Cash Benefits </t>
  </si>
  <si>
    <t>V26S1</t>
  </si>
  <si>
    <t>Near cash food benefits</t>
  </si>
  <si>
    <t>V26S2</t>
  </si>
  <si>
    <t>Near cash housing benefits</t>
  </si>
  <si>
    <t>V26S3</t>
  </si>
  <si>
    <t>Near cash medical benefits</t>
  </si>
  <si>
    <t>V26S4</t>
  </si>
  <si>
    <t>Near cash heating benefits</t>
  </si>
  <si>
    <t>V26S5</t>
  </si>
  <si>
    <t>Near cash education benefits</t>
  </si>
  <si>
    <t>V26SR</t>
  </si>
  <si>
    <t>Other near cash means-tested benefits</t>
  </si>
  <si>
    <t>V27</t>
  </si>
  <si>
    <t>V28</t>
  </si>
  <si>
    <t>V29</t>
  </si>
  <si>
    <t>V30</t>
  </si>
  <si>
    <t>V31</t>
  </si>
  <si>
    <t>V31A</t>
  </si>
  <si>
    <t>V32</t>
  </si>
  <si>
    <t>Private Pensions</t>
  </si>
  <si>
    <t>V32S1</t>
  </si>
  <si>
    <t>Occupational pensions</t>
  </si>
  <si>
    <t>V32S2</t>
  </si>
  <si>
    <t>Opting out pensions</t>
  </si>
  <si>
    <t>V32SR</t>
  </si>
  <si>
    <t>Other private pension income</t>
  </si>
  <si>
    <t>V33</t>
  </si>
  <si>
    <t>Public Sector Pensions</t>
  </si>
  <si>
    <t>V34</t>
  </si>
  <si>
    <t xml:space="preserve">Alimony or Child Support </t>
  </si>
  <si>
    <t>V34X</t>
  </si>
  <si>
    <t>Alimony/child support paid</t>
  </si>
  <si>
    <t>V35</t>
  </si>
  <si>
    <t>Other Regular Private Income</t>
  </si>
  <si>
    <t>V35S1</t>
  </si>
  <si>
    <t>Regular transfers from relatives</t>
  </si>
  <si>
    <t>V35S2</t>
  </si>
  <si>
    <t>Reg.transfers from private charitable organ.</t>
  </si>
  <si>
    <t>V35SR</t>
  </si>
  <si>
    <t>Other regular private income</t>
  </si>
  <si>
    <t>V36</t>
  </si>
  <si>
    <t>Other Cash Income</t>
  </si>
  <si>
    <t>V37</t>
  </si>
  <si>
    <t>Realized Lump Sum Income</t>
  </si>
  <si>
    <t>V37S1</t>
  </si>
  <si>
    <t>Capital gains and losses</t>
  </si>
  <si>
    <t>V37SR</t>
  </si>
  <si>
    <t>Other lump sum income</t>
  </si>
  <si>
    <t>V39</t>
  </si>
  <si>
    <t>Gross wage/salary of head</t>
  </si>
  <si>
    <t>V39NET</t>
  </si>
  <si>
    <t>Net wage/salary of head</t>
  </si>
  <si>
    <t>V40</t>
  </si>
  <si>
    <t>D27 = sum(iD27) over individuals,
where iD27=1 if (PAGE&lt;18 &amp; PREL~=1 or 2 &amp; PMART=1 or missing), otherwise iD27=0.</t>
  </si>
  <si>
    <t>Missing and not applicable values have been excluded</t>
  </si>
  <si>
    <t>Unweighted</t>
  </si>
  <si>
    <t>Value of non-cash child care benefits</t>
  </si>
  <si>
    <r>
      <t>D8 = PETHNAT if PPNUM=1.</t>
    </r>
  </si>
  <si>
    <t>D10 = PEDUC if PPNUM=1.</t>
  </si>
  <si>
    <t>D14 = POCC if PPNUM=1.</t>
  </si>
  <si>
    <t>D15 = POCC if PPNUM=2.</t>
  </si>
  <si>
    <t>D11 = PEDUC if PPNUM = 2.</t>
  </si>
  <si>
    <t>ETHNATSP = PETHNAT if PPNUM = 2.</t>
  </si>
  <si>
    <t>D3 = PSEX if PPNUM = 1.</t>
  </si>
  <si>
    <t>D1 = PAGE if PPNUM = 2.</t>
  </si>
  <si>
    <t>D1 = PAGE if PPNUM = 1.</t>
  </si>
  <si>
    <t>D16 = PIND if PPNUM=1.</t>
  </si>
  <si>
    <t>D17 = PIND if PPNUM=2.</t>
  </si>
  <si>
    <t>D18 = PTYPEWK if PPNUM=1.</t>
  </si>
  <si>
    <t>D19 = PTYPEWK if PPNUM=2.</t>
  </si>
  <si>
    <t>V19 = V19S1 + V19S2 + V19S3 + V19S4.</t>
  </si>
  <si>
    <t>D21 = PMART if PPNUM=1.</t>
  </si>
  <si>
    <t>MARTSP = PMART if PPNUM=2.</t>
  </si>
  <si>
    <t>D25 = PDISABL if PPNUM=1.</t>
  </si>
  <si>
    <t>D26 = PDISABL if PPNUM=2.</t>
  </si>
  <si>
    <r>
      <t>LFSHD =</t>
    </r>
    <r>
      <rPr>
        <i/>
        <sz val="10"/>
        <rFont val="Arial"/>
        <family val="2"/>
      </rPr>
      <t xml:space="preserve"> </t>
    </r>
    <r>
      <rPr>
        <sz val="10"/>
        <rFont val="Arial"/>
        <family val="2"/>
      </rPr>
      <t>PLFS if PPNUM=1.</t>
    </r>
  </si>
  <si>
    <t>LFSSP = PLFS if PPNUM=2.</t>
  </si>
  <si>
    <t>HRSHD = PHOURS if PPNUM=1.</t>
  </si>
  <si>
    <t>HRSSP = PHOURS if PPNUM=2.</t>
  </si>
  <si>
    <t>V8S1</t>
  </si>
  <si>
    <t>Interests and dividends</t>
  </si>
  <si>
    <t>Value of non cash food benefits</t>
  </si>
  <si>
    <t xml:space="preserve">Head, spouse and (ever) married children are excluded. </t>
  </si>
  <si>
    <t>V40 = PHRWAGE if PPNUM=1.</t>
  </si>
  <si>
    <t>V42 = PHRWAGE if PPNUM=2.</t>
  </si>
  <si>
    <t>Aggregated over individuals (LIS individual level file)</t>
  </si>
  <si>
    <t xml:space="preserve">Educational level </t>
  </si>
  <si>
    <r>
      <t>V39NET =</t>
    </r>
    <r>
      <rPr>
        <i/>
        <sz val="10"/>
        <rFont val="Arial"/>
        <family val="2"/>
      </rPr>
      <t xml:space="preserve"> </t>
    </r>
    <r>
      <rPr>
        <sz val="10"/>
        <rFont val="Arial"/>
        <family val="2"/>
      </rPr>
      <t>PNWAGE if PPNUM=1.</t>
    </r>
  </si>
  <si>
    <t>SOCTRANS = V16 + V17 + V18 + V19 + V20 + V21 + V22 + V23 + V24 + V25 + V26 + V34 + V35</t>
  </si>
  <si>
    <t>PRIVATI = V43 + V35</t>
  </si>
  <si>
    <t>See comment for PGWAGE.</t>
  </si>
  <si>
    <t>V22SR</t>
  </si>
  <si>
    <t>Number of children under age 18</t>
  </si>
  <si>
    <t>D28</t>
  </si>
  <si>
    <t>Age of the youngest child</t>
  </si>
  <si>
    <t>NUM6574</t>
  </si>
  <si>
    <t>Number of persons aged 65 to 74</t>
  </si>
  <si>
    <t>NUMGE75</t>
  </si>
  <si>
    <t>Number of persons aged 75 or more</t>
  </si>
  <si>
    <t>ACTIVHD</t>
  </si>
  <si>
    <t>Activity status of head</t>
  </si>
  <si>
    <t>No missing values.</t>
  </si>
  <si>
    <t>ACTIVSP</t>
  </si>
  <si>
    <t>Activity status of spouse</t>
  </si>
  <si>
    <t>IMMIGRHD</t>
  </si>
  <si>
    <t>Immigration status of head</t>
  </si>
  <si>
    <t>IMMIGRSP</t>
  </si>
  <si>
    <t>Immigration status of spouse</t>
  </si>
  <si>
    <t>LFSHD</t>
  </si>
  <si>
    <t>Labour force status of head</t>
  </si>
  <si>
    <t>LFSSP</t>
  </si>
  <si>
    <t>Labour force status of spouse</t>
  </si>
  <si>
    <t>WEEKHDFT</t>
  </si>
  <si>
    <t>Weeks worked full-time head</t>
  </si>
  <si>
    <t>WEEKSPFT</t>
  </si>
  <si>
    <t>Weeks worked full-time spouse</t>
  </si>
  <si>
    <t>WEEKHDPT</t>
  </si>
  <si>
    <t>Weeks worked part-time head</t>
  </si>
  <si>
    <t>WEEKSPPT</t>
  </si>
  <si>
    <t>Weeks worked part-time spouse</t>
  </si>
  <si>
    <t>WEEKHDUP</t>
  </si>
  <si>
    <t>Weeks unemployed head</t>
  </si>
  <si>
    <t>WEEKSPUP</t>
  </si>
  <si>
    <t>Weeks unemployed spouse</t>
  </si>
  <si>
    <t>HRSHD</t>
  </si>
  <si>
    <t>Hours worked per week head</t>
  </si>
  <si>
    <t>HRSSP</t>
  </si>
  <si>
    <t>Hours worked per week spouse</t>
  </si>
  <si>
    <t>Expenditure variables</t>
  </si>
  <si>
    <t>TOTEXP</t>
  </si>
  <si>
    <t>If main activity is stated as self-employed, but an additional wage is declared, this will results in a low hourly wage rate.</t>
  </si>
  <si>
    <t>Variable introduced in Wave V.</t>
  </si>
  <si>
    <t>D12 = PTOCC if PPNUM=1.</t>
  </si>
  <si>
    <t>D13 = PTOCC if PPNUM = 2.</t>
  </si>
  <si>
    <t>No missing values.
Not applicable (no children) = sysmis.</t>
  </si>
  <si>
    <t>ACTIVHD = PACTIV if PPNUM=1.</t>
  </si>
  <si>
    <t>ACTIVSP = PACTIV if PPNUM=2.</t>
  </si>
  <si>
    <t>See PNWAGE.</t>
  </si>
  <si>
    <t>Total family unit expenditures</t>
  </si>
  <si>
    <t>FOODEXP</t>
  </si>
  <si>
    <t>Food expenditures</t>
  </si>
  <si>
    <t>HOUSEXP</t>
  </si>
  <si>
    <t>Housing expenditures</t>
  </si>
  <si>
    <t>APPEXP</t>
  </si>
  <si>
    <t>Clothing expenditures</t>
  </si>
  <si>
    <t>TRANEXP</t>
  </si>
  <si>
    <t>Transportation expenditures</t>
  </si>
  <si>
    <t>CHCAREXP</t>
  </si>
  <si>
    <t>Child care expenditures</t>
  </si>
  <si>
    <t>EDUCEXP</t>
  </si>
  <si>
    <t>Education expenditures</t>
  </si>
  <si>
    <t>MEDEXP</t>
  </si>
  <si>
    <t>Out of pocket medical expenditures</t>
  </si>
  <si>
    <t>Income variables</t>
  </si>
  <si>
    <t>V1</t>
  </si>
  <si>
    <t>Gross wages and salaries</t>
  </si>
  <si>
    <t>V1NET</t>
  </si>
  <si>
    <t>Net wages and salaries</t>
  </si>
  <si>
    <t>V2</t>
  </si>
  <si>
    <t>Mandatory Employer Contribution</t>
  </si>
  <si>
    <t>V3</t>
  </si>
  <si>
    <t>Non mandatory Employer Contribution</t>
  </si>
  <si>
    <t>V4</t>
  </si>
  <si>
    <t>Farm self-employment income</t>
  </si>
  <si>
    <t>V5</t>
  </si>
  <si>
    <t>V6</t>
  </si>
  <si>
    <t>In-kind earnings</t>
  </si>
  <si>
    <t>V7</t>
  </si>
  <si>
    <t>Mandatory Contribution for Self-Employment</t>
  </si>
  <si>
    <t>V8</t>
  </si>
  <si>
    <t>Cash property income</t>
  </si>
  <si>
    <t>V9</t>
  </si>
  <si>
    <t>Noncash property income</t>
  </si>
  <si>
    <t>V10</t>
  </si>
  <si>
    <t>Personal self-employment income</t>
  </si>
  <si>
    <t>Mandatory employee contribution</t>
  </si>
  <si>
    <t>Mandatory employer contribution</t>
  </si>
  <si>
    <t>Interest paid</t>
  </si>
  <si>
    <t>Regular transfers paid to relatives</t>
  </si>
  <si>
    <t>Value of non cash housing benefits</t>
  </si>
  <si>
    <t>Value of non cash medical benefits</t>
  </si>
  <si>
    <t>Value of non cash heating benefits</t>
  </si>
  <si>
    <t>Value of non cash education benefits</t>
  </si>
  <si>
    <t>LIS income aggregates</t>
  </si>
  <si>
    <t>SELFI</t>
  </si>
  <si>
    <t>Total self employment income</t>
  </si>
  <si>
    <t>EARNING</t>
  </si>
  <si>
    <t>Total earnings</t>
  </si>
  <si>
    <t>FI</t>
  </si>
  <si>
    <t>Total factor income</t>
  </si>
  <si>
    <t>PENSIOI</t>
  </si>
  <si>
    <t>Total occupational pensions</t>
  </si>
  <si>
    <t>MI</t>
  </si>
  <si>
    <t>Total market income</t>
  </si>
  <si>
    <t>MEANSI</t>
  </si>
  <si>
    <t>Total means-tested income</t>
  </si>
  <si>
    <t>OTHSOCI</t>
  </si>
  <si>
    <t>Total social insurance (Excl. V19, V20 and V21)</t>
  </si>
  <si>
    <t>SOCI</t>
  </si>
  <si>
    <t>Total social insurance transfer</t>
  </si>
  <si>
    <t>SOCTRANS</t>
  </si>
  <si>
    <t>Total social transfers</t>
  </si>
  <si>
    <t>PRIVATI</t>
  </si>
  <si>
    <t>Total private transfers</t>
  </si>
  <si>
    <t>TRANSI</t>
  </si>
  <si>
    <t>Total transfer income</t>
  </si>
  <si>
    <t>GI</t>
  </si>
  <si>
    <t>Total gross income</t>
  </si>
  <si>
    <t>PAYROLL</t>
  </si>
  <si>
    <t>Total mandatory payroll taxes</t>
  </si>
  <si>
    <t>DPI</t>
  </si>
  <si>
    <t>Net disposable income</t>
  </si>
  <si>
    <t>V8S2</t>
  </si>
  <si>
    <t>Rental income</t>
  </si>
  <si>
    <t>V8S3</t>
  </si>
  <si>
    <t>Private savings plans</t>
  </si>
  <si>
    <t>V8S4</t>
  </si>
  <si>
    <t>Royalties</t>
  </si>
  <si>
    <t>V8SR</t>
  </si>
  <si>
    <t>Other cash property income</t>
  </si>
  <si>
    <t>Person specific person information</t>
  </si>
  <si>
    <t>SOCTRANS = V16 + V17 + V18 + V19 + V20 + V21 + V22 + V23 + V24 + V25 + V26</t>
  </si>
  <si>
    <t>SOCI = V16 + V17 + V18 + V19 + V20 + V21 + V22 + V23 + V24</t>
  </si>
  <si>
    <t>OTHSOCI = V16 + V17 + V18 + V22 + V23 + V24</t>
  </si>
  <si>
    <t>MEANSI = V25 + V26</t>
  </si>
  <si>
    <t>PENSIOI = V32 + V33</t>
  </si>
  <si>
    <t>EARNING = V1 + V4 + V5</t>
  </si>
  <si>
    <t>SELFI = V4 + V5</t>
  </si>
  <si>
    <t>LIS individual level data.</t>
  </si>
  <si>
    <t>D4 = sum(iD4) over individual in household,
where iD4 = 1.</t>
  </si>
  <si>
    <t>NUM6574 = sum(iNUM6574) over individuals,
where iNUM6574=1 if (PAGE&gt;64 &amp; PAGE&lt;75), otherwise iNUM6574=0.</t>
  </si>
  <si>
    <t>V37 = V37SR.</t>
  </si>
  <si>
    <t>V1NET = sum(iV1NET) over individuals in household,
where iV1NET = PNWAGE.</t>
  </si>
  <si>
    <t>See comment for PNWAGE.</t>
  </si>
  <si>
    <t>Number of persons in household</t>
  </si>
  <si>
    <t>D5</t>
  </si>
  <si>
    <t>Family structure</t>
  </si>
  <si>
    <t>D6</t>
  </si>
  <si>
    <t>Number of earners</t>
  </si>
  <si>
    <t>D7</t>
  </si>
  <si>
    <t>Geographic location indicator A</t>
  </si>
  <si>
    <t>D8</t>
  </si>
  <si>
    <t>Ethnicity/Nationality of head</t>
  </si>
  <si>
    <t>ETHNATSP</t>
  </si>
  <si>
    <t>Ethnicity/Nationality of spouse</t>
  </si>
  <si>
    <t>D10</t>
  </si>
  <si>
    <t>Educational level of head</t>
  </si>
  <si>
    <t>D11</t>
  </si>
  <si>
    <t>Educational level of spouse</t>
  </si>
  <si>
    <t>D12</t>
  </si>
  <si>
    <t>D13</t>
  </si>
  <si>
    <t>D14</t>
  </si>
  <si>
    <t>Occupation of head</t>
  </si>
  <si>
    <t>D15</t>
  </si>
  <si>
    <t>PERSON LEVEL VARIABLES</t>
  </si>
  <si>
    <t>PPNUM</t>
  </si>
  <si>
    <t>Person number</t>
  </si>
  <si>
    <t>PWEIGHT</t>
  </si>
  <si>
    <t>Person weight</t>
  </si>
  <si>
    <t>PSLOT1</t>
  </si>
  <si>
    <t>PSLOT2</t>
  </si>
  <si>
    <t>PAGE</t>
  </si>
  <si>
    <t>Age</t>
  </si>
  <si>
    <t>PSEX</t>
  </si>
  <si>
    <t>Sex</t>
  </si>
  <si>
    <t>PETHNAT</t>
  </si>
  <si>
    <t>Ethnicity/nationality</t>
  </si>
  <si>
    <t>PIMMIGR</t>
  </si>
  <si>
    <t>Immigration Status</t>
  </si>
  <si>
    <t>PMART</t>
  </si>
  <si>
    <t>Marital status</t>
  </si>
  <si>
    <t>PREL</t>
  </si>
  <si>
    <t>Relationship</t>
  </si>
  <si>
    <t>PEDUC</t>
  </si>
  <si>
    <t>PTOCC</t>
  </si>
  <si>
    <t>POCC</t>
  </si>
  <si>
    <t>Occupation</t>
  </si>
  <si>
    <t>PIND</t>
  </si>
  <si>
    <t>Industry</t>
  </si>
  <si>
    <t>PTYPEWK</t>
  </si>
  <si>
    <t>Type (status) of worker</t>
  </si>
  <si>
    <t>PDISABL</t>
  </si>
  <si>
    <t>Disability status</t>
  </si>
  <si>
    <t>PLFS</t>
  </si>
  <si>
    <t>Labor force status</t>
  </si>
  <si>
    <t>PACTIV</t>
  </si>
  <si>
    <t xml:space="preserve">Activity code (occupation) </t>
  </si>
  <si>
    <t>PWEEKFT</t>
  </si>
  <si>
    <t>Weeks worked full time</t>
  </si>
  <si>
    <t>PWEEKPT</t>
  </si>
  <si>
    <t>Weeks worked part time</t>
  </si>
  <si>
    <t>PWEEKUP</t>
  </si>
  <si>
    <t>Weeks unemployed</t>
  </si>
  <si>
    <t>PHOURS</t>
  </si>
  <si>
    <t>Hours worked per week</t>
  </si>
  <si>
    <t>PHRWAGE</t>
  </si>
  <si>
    <t>Hourly wage rate</t>
  </si>
  <si>
    <t>PGWAGE</t>
  </si>
  <si>
    <t>Gross wage/salary</t>
  </si>
  <si>
    <t>PNWAGE</t>
  </si>
  <si>
    <t>Net wage/salary</t>
  </si>
  <si>
    <t>PUNEMP</t>
  </si>
  <si>
    <t>Unemployment compensation</t>
  </si>
  <si>
    <t>PSOCRET</t>
  </si>
  <si>
    <t>Social retirement</t>
  </si>
  <si>
    <t>PPRVPEN</t>
  </si>
  <si>
    <t>Private pensions</t>
  </si>
  <si>
    <t>PPUBPEN</t>
  </si>
  <si>
    <t>Public sector pensions</t>
  </si>
  <si>
    <t>PMEEC</t>
  </si>
  <si>
    <t>PMERC</t>
  </si>
  <si>
    <t>PYTAX</t>
  </si>
  <si>
    <t>PWTAX</t>
  </si>
  <si>
    <t>Property/wealth taxes</t>
  </si>
  <si>
    <t>CHILD LEVEL VARIABLES</t>
  </si>
  <si>
    <t>Unique Unit Number</t>
  </si>
  <si>
    <t>Person Number</t>
  </si>
  <si>
    <t>Unique Country Id</t>
  </si>
  <si>
    <t>CWEIGHT</t>
  </si>
  <si>
    <t>Child weight</t>
  </si>
  <si>
    <t>CAGE</t>
  </si>
  <si>
    <t>Age of child</t>
  </si>
  <si>
    <t>CSEX</t>
  </si>
  <si>
    <t>Sex of child</t>
  </si>
  <si>
    <t>CREL</t>
  </si>
  <si>
    <t>Relationship of child</t>
  </si>
  <si>
    <t>V24S3</t>
  </si>
  <si>
    <t>Non means-tested child-care benefit</t>
  </si>
  <si>
    <t>5 household</t>
  </si>
  <si>
    <t>Net / gross (income variables)</t>
  </si>
  <si>
    <t>net</t>
  </si>
  <si>
    <t>Minimum</t>
  </si>
  <si>
    <t>Maximum</t>
  </si>
  <si>
    <t>Mean</t>
  </si>
  <si>
    <t>Standard Deviation</t>
  </si>
  <si>
    <t>Number of observations</t>
  </si>
  <si>
    <t>LIS household level data</t>
  </si>
  <si>
    <t>Note that if there is a married couple and the head is female, the head is switched with the spouse, so that the head is male.</t>
  </si>
  <si>
    <t>DEFLATE = 1.</t>
  </si>
  <si>
    <t>Deflation factor serves to correct for extreme high inflation for some Eastern European countries. Value if per default 1 in other countries.</t>
  </si>
  <si>
    <t>Non-farm self-employment income</t>
  </si>
  <si>
    <t>Weighted by HWEIGHT</t>
  </si>
  <si>
    <t xml:space="preserve">Minimum </t>
  </si>
  <si>
    <t xml:space="preserve">Maximum </t>
  </si>
  <si>
    <t xml:space="preserve">Standard Deviation </t>
  </si>
  <si>
    <t>Weighted by PWEIGHT</t>
  </si>
  <si>
    <t>n/a</t>
  </si>
  <si>
    <t>Variable not available in ECHP.</t>
  </si>
  <si>
    <t>Original variable descriptives</t>
  </si>
  <si>
    <t>Derived from LIS individual level data</t>
  </si>
  <si>
    <t>Variable label</t>
  </si>
  <si>
    <t>Present in file</t>
  </si>
  <si>
    <t>Value labels</t>
  </si>
  <si>
    <t>Variable construction</t>
  </si>
  <si>
    <t>V8X</t>
  </si>
  <si>
    <t>V35X</t>
  </si>
  <si>
    <t>See variable descriptives.</t>
  </si>
  <si>
    <t>0 no couple present in household
1 married couple
2 married couple, head and spouse interchanged by LIS
3 non-married cohabiting couple
4 non-married cohabiting couple, LIS interchanged partners
5  non-married cohabiting couple, both partners same sex</t>
  </si>
  <si>
    <t>No missing values.
Not applicable (no spouse) = sysmis.</t>
  </si>
  <si>
    <t>D28 = min(iD28) over individuals,
where iD28=PAGE if iD27=1, otherwise iD28=99
reset D28=0 if D28=99.</t>
  </si>
  <si>
    <t>Market value: residence (homeowners)</t>
  </si>
  <si>
    <t>V11</t>
  </si>
  <si>
    <t>Income taxes</t>
  </si>
  <si>
    <t>V12</t>
  </si>
  <si>
    <t>NUMGE75 = sum(iNUMGE75) over individuals,
where iNUMGE75=1 if PAGE&gt;74,
otherwise iNUMGE75=0.</t>
  </si>
  <si>
    <t>Missing values / not applicable</t>
  </si>
  <si>
    <t>See variables definition.</t>
  </si>
  <si>
    <t>V26S6</t>
  </si>
  <si>
    <t>Near cash child care benefits</t>
  </si>
  <si>
    <t>From wave 4 on, this variable has been replaced byV26 - V26S2.</t>
  </si>
  <si>
    <t>From wave 4 on, this variable has been replaced by V26S2.</t>
  </si>
  <si>
    <t xml:space="preserve">Variable Name </t>
  </si>
  <si>
    <t xml:space="preserve">Variable definition </t>
  </si>
  <si>
    <t>Source</t>
  </si>
  <si>
    <t xml:space="preserve">Comments </t>
  </si>
  <si>
    <t>HOUSEHOLD LEVEL VARIABLES</t>
  </si>
  <si>
    <t>File information</t>
  </si>
  <si>
    <t>CASENUM</t>
  </si>
  <si>
    <t>Unique household unit number</t>
  </si>
  <si>
    <t>YES</t>
  </si>
  <si>
    <t>LIS code</t>
  </si>
  <si>
    <t>COUNTRY</t>
  </si>
  <si>
    <t>Unique country/year id number</t>
  </si>
  <si>
    <t>HWEIGHT</t>
  </si>
  <si>
    <t>Sample weight</t>
  </si>
  <si>
    <t>DEFLATE</t>
  </si>
  <si>
    <t>Deflation factor</t>
  </si>
  <si>
    <t>HSLOT1</t>
  </si>
  <si>
    <t>NO</t>
  </si>
  <si>
    <t>HSLOT2</t>
  </si>
  <si>
    <t>Demographic variables</t>
  </si>
  <si>
    <t>MARRIED</t>
  </si>
  <si>
    <t>Married couple indicator</t>
  </si>
  <si>
    <t>D1</t>
  </si>
  <si>
    <t>Age of head</t>
  </si>
  <si>
    <t>D2</t>
  </si>
  <si>
    <t>Age of spouse</t>
  </si>
  <si>
    <t>D3</t>
  </si>
  <si>
    <t>Sex of head</t>
  </si>
  <si>
    <t>D4</t>
  </si>
  <si>
    <t>1 male
2 female</t>
  </si>
  <si>
    <t>Hourly wage rate of head</t>
  </si>
  <si>
    <t>V41</t>
  </si>
  <si>
    <t>Gross wage/salary of spouse</t>
  </si>
  <si>
    <t>V41NET</t>
  </si>
  <si>
    <t>Net wage/salary of spouse</t>
  </si>
  <si>
    <t>V42</t>
  </si>
  <si>
    <t>Hourly wage rate of spouse</t>
  </si>
  <si>
    <t>ALTNCASH</t>
  </si>
  <si>
    <t>NEARCHB</t>
  </si>
  <si>
    <t>Not including wages from student job as recorded in the child questionnaire (included in V36).</t>
  </si>
  <si>
    <t>Original individual level edited adult data</t>
  </si>
  <si>
    <t>Study grants to household members not eligible for adult interview are included in V36.</t>
  </si>
  <si>
    <t>Aggregated over individuals (original individual level edited child data)</t>
  </si>
  <si>
    <r>
      <t xml:space="preserve">Including all incomes received by a household member not eligible for adult interview; based on the following simplified questionnaire income sources: orphan's pension </t>
    </r>
    <r>
      <rPr>
        <i/>
        <sz val="10"/>
        <rFont val="Arial"/>
        <family val="2"/>
      </rPr>
      <t>(pension d'orphelin)</t>
    </r>
    <r>
      <rPr>
        <sz val="10"/>
        <rFont val="Arial"/>
        <family val="2"/>
      </rPr>
      <t xml:space="preserve">, loan grant without interest charge </t>
    </r>
    <r>
      <rPr>
        <i/>
        <sz val="10"/>
        <rFont val="Arial"/>
        <family val="2"/>
      </rPr>
      <t>(bourse de prêts sans charge d'intérêts)</t>
    </r>
    <r>
      <rPr>
        <sz val="10"/>
        <rFont val="Arial"/>
        <family val="2"/>
      </rPr>
      <t xml:space="preserve">, loan with interest charge for students </t>
    </r>
    <r>
      <rPr>
        <i/>
        <sz val="10"/>
        <rFont val="Arial"/>
        <family val="2"/>
      </rPr>
      <t>(prêt avec charge d'intérêts pour les étudiants)</t>
    </r>
    <r>
      <rPr>
        <sz val="10"/>
        <rFont val="Arial"/>
        <family val="2"/>
      </rPr>
      <t xml:space="preserve">, student job salary </t>
    </r>
    <r>
      <rPr>
        <i/>
        <sz val="10"/>
        <rFont val="Arial"/>
        <family val="2"/>
      </rPr>
      <t>(salaire d'un job)</t>
    </r>
    <r>
      <rPr>
        <sz val="10"/>
        <rFont val="Arial"/>
        <family val="2"/>
      </rPr>
      <t xml:space="preserve">, communal subsidies for educational fees </t>
    </r>
    <r>
      <rPr>
        <i/>
        <sz val="10"/>
        <rFont val="Arial"/>
        <family val="2"/>
      </rPr>
      <t>(aide communale pour frais de scolarité)</t>
    </r>
    <r>
      <rPr>
        <sz val="10"/>
        <rFont val="Arial"/>
        <family val="2"/>
      </rPr>
      <t>.</t>
    </r>
  </si>
  <si>
    <t>Aggregated over individuals (original individual level edited adult data)</t>
  </si>
  <si>
    <t>Partly aggregated over individuals (from original individual level edited adult data) and partly directly from original household level edited data</t>
  </si>
  <si>
    <t>Original household level edited data</t>
  </si>
  <si>
    <t>Missing values (if PNWAGE=0) = sysmis.
Not derivable (if PNWAGE&gt;0 &amp; PHOURS = missing) = 0.</t>
  </si>
  <si>
    <t>Not applicable (if PNWAGE=0) = sysmis.
Not derivable (if PNWAGE&gt;0 &amp; PHOURS = missing) = 0.</t>
  </si>
  <si>
    <t>Not applicable (no spouse or spouse with PNWAGE=0) = sysmis.
Not derivable (if PNWAGE&gt;0 &amp; PHOURS = missing) = 0.</t>
  </si>
  <si>
    <t>No missing values (all imputed). 
Not applicable (no spouse) = sysmis.
Not applicable (spouse not receiving such income) = 0.</t>
  </si>
  <si>
    <r>
      <t xml:space="preserve">V36 = sum(iV36) over individuals per household, 
where iV36 = </t>
    </r>
    <r>
      <rPr>
        <i/>
        <sz val="10"/>
        <rFont val="Arial"/>
        <family val="2"/>
      </rPr>
      <t>pim97tot</t>
    </r>
    <r>
      <rPr>
        <sz val="10"/>
        <rFont val="Arial"/>
        <family val="2"/>
      </rPr>
      <t xml:space="preserve">*12 if </t>
    </r>
    <r>
      <rPr>
        <i/>
        <sz val="10"/>
        <rFont val="Arial"/>
        <family val="2"/>
      </rPr>
      <t>ic97090=</t>
    </r>
    <r>
      <rPr>
        <sz val="10"/>
        <rFont val="Arial"/>
        <family val="2"/>
      </rPr>
      <t xml:space="preserve">-5, 
and where </t>
    </r>
    <r>
      <rPr>
        <i/>
        <sz val="10"/>
        <rFont val="Arial"/>
        <family val="2"/>
      </rPr>
      <t>pim97tot</t>
    </r>
    <r>
      <rPr>
        <sz val="10"/>
        <rFont val="Arial"/>
        <family val="2"/>
      </rPr>
      <t xml:space="preserve"> = total person income </t>
    </r>
    <r>
      <rPr>
        <i/>
        <sz val="10"/>
        <rFont val="Arial"/>
        <family val="2"/>
      </rPr>
      <t>(somme des montants rapporté)</t>
    </r>
    <r>
      <rPr>
        <sz val="10"/>
        <rFont val="Arial"/>
        <family val="2"/>
      </rPr>
      <t xml:space="preserve">,
and </t>
    </r>
    <r>
      <rPr>
        <i/>
        <sz val="10"/>
        <rFont val="Arial"/>
        <family val="2"/>
      </rPr>
      <t>ic97090</t>
    </r>
    <r>
      <rPr>
        <sz val="10"/>
        <rFont val="Arial"/>
        <family val="2"/>
      </rPr>
      <t>=-5 for not eligible persons (under 16 year olds and and students).</t>
    </r>
  </si>
  <si>
    <t>Information not separately available in original survey (included in V19S4 for household members eligible for adult interview and in V36 for non eligible ones).</t>
  </si>
  <si>
    <t>Please note that orphan's pension for household members non eligible for adult interview is included in V36.</t>
  </si>
  <si>
    <t>423 individuals aged less than 16 or in full-time education were not eligible for adult interview.
Question asked only to those coded 1 to 4 in PLFS.
Coded according to 4-digit ISIC/NACE, but only 1-digit ECHP aggregates were available for external use.</t>
  </si>
  <si>
    <r>
      <t xml:space="preserve">PIND = </t>
    </r>
    <r>
      <rPr>
        <i/>
        <sz val="10"/>
        <rFont val="Arial"/>
        <family val="2"/>
      </rPr>
      <t>i97462</t>
    </r>
    <r>
      <rPr>
        <sz val="10"/>
        <rFont val="Arial"/>
        <family val="2"/>
      </rPr>
      <t>,
where</t>
    </r>
    <r>
      <rPr>
        <i/>
        <sz val="10"/>
        <rFont val="Arial"/>
        <family val="2"/>
      </rPr>
      <t xml:space="preserve"> i97462 =</t>
    </r>
    <r>
      <rPr>
        <sz val="10"/>
        <rFont val="Arial"/>
        <family val="2"/>
      </rPr>
      <t xml:space="preserve"> activity of the enterprise - ILO </t>
    </r>
    <r>
      <rPr>
        <i/>
        <sz val="10"/>
        <rFont val="Arial"/>
        <family val="2"/>
      </rPr>
      <t>(activité de l'établissement - BIT)</t>
    </r>
    <r>
      <rPr>
        <sz val="10"/>
        <rFont val="Arial"/>
        <family val="2"/>
      </rPr>
      <t>.</t>
    </r>
  </si>
  <si>
    <t>NEARCOB</t>
  </si>
  <si>
    <t>Near cash except housing</t>
  </si>
  <si>
    <t>Occupation of spouse</t>
  </si>
  <si>
    <t>D16</t>
  </si>
  <si>
    <t>Industry of head</t>
  </si>
  <si>
    <t>D17</t>
  </si>
  <si>
    <t>Industry of spouse</t>
  </si>
  <si>
    <t>D18</t>
  </si>
  <si>
    <t>Type (status) of worker head</t>
  </si>
  <si>
    <t>D19</t>
  </si>
  <si>
    <t>Type (status) of worker spouse</t>
  </si>
  <si>
    <t>D20</t>
  </si>
  <si>
    <t>Geographic location indicator B</t>
  </si>
  <si>
    <t>D21</t>
  </si>
  <si>
    <t>Marital status of head</t>
  </si>
  <si>
    <t>MARTSP</t>
  </si>
  <si>
    <t>Marital status of spouse</t>
  </si>
  <si>
    <t>D22</t>
  </si>
  <si>
    <t>Tenure (owned/rented housing)</t>
  </si>
  <si>
    <t>D25</t>
  </si>
  <si>
    <t>Disability status of head</t>
  </si>
  <si>
    <t>D26</t>
  </si>
  <si>
    <t>Disability status of spouse</t>
  </si>
  <si>
    <t>D27</t>
  </si>
  <si>
    <t>PSOCRET1</t>
  </si>
  <si>
    <t>PSOCRET2</t>
  </si>
  <si>
    <t>Person basic old-age pension</t>
  </si>
  <si>
    <t>PSOCRET3</t>
  </si>
  <si>
    <t>Person early retirement benefit</t>
  </si>
  <si>
    <t>Person supplementary old-age benefit</t>
  </si>
  <si>
    <t>PSOCRET4</t>
  </si>
  <si>
    <t>Person survivors pension</t>
  </si>
  <si>
    <t>PSOCRETR</t>
  </si>
  <si>
    <t>Person other social retirement income</t>
  </si>
  <si>
    <t>PPRVPEN1</t>
  </si>
  <si>
    <t>PPRVPEN2</t>
  </si>
  <si>
    <t>PPRVPENR</t>
  </si>
  <si>
    <t>Person occupational pensions</t>
  </si>
  <si>
    <t>Person opting-out pensions</t>
  </si>
  <si>
    <t>Person other private pension income</t>
  </si>
  <si>
    <t>PUNEMP1</t>
  </si>
  <si>
    <t>PUNEMP2</t>
  </si>
  <si>
    <t>PUNEMP3</t>
  </si>
  <si>
    <t>PUNEMPR</t>
  </si>
  <si>
    <t>Person unemployment insurance</t>
  </si>
  <si>
    <t>Person training or retraining allowance</t>
  </si>
  <si>
    <t>Person placement or resettlement benefits</t>
  </si>
  <si>
    <t>Person other unemployment benefits</t>
  </si>
  <si>
    <t>PSELF</t>
  </si>
  <si>
    <t>PHRWAGE = PNWAGE/(PHOURS*52).</t>
  </si>
  <si>
    <t>Property or wealth taxes</t>
  </si>
  <si>
    <t>V13</t>
  </si>
  <si>
    <t>Mandatory Employee Contribution</t>
  </si>
  <si>
    <t>V14</t>
  </si>
  <si>
    <t>Other direct taxes</t>
  </si>
  <si>
    <t>V15</t>
  </si>
  <si>
    <t>Indirect taxes</t>
  </si>
  <si>
    <t>V16</t>
  </si>
  <si>
    <t>Sick Pay</t>
  </si>
  <si>
    <t>V17</t>
  </si>
  <si>
    <r>
      <t>V8 = sum(iV8) over individuals per household + (</t>
    </r>
    <r>
      <rPr>
        <i/>
        <sz val="10"/>
        <rFont val="Arial"/>
        <family val="2"/>
      </rPr>
      <t>mim9705+mim9706</t>
    </r>
    <r>
      <rPr>
        <sz val="10"/>
        <rFont val="Arial"/>
        <family val="2"/>
      </rPr>
      <t xml:space="preserve">)*12, 
where iV8 = </t>
    </r>
    <r>
      <rPr>
        <i/>
        <sz val="10"/>
        <rFont val="Arial"/>
        <family val="2"/>
      </rPr>
      <t>pim9718</t>
    </r>
    <r>
      <rPr>
        <sz val="10"/>
        <rFont val="Arial"/>
        <family val="2"/>
      </rPr>
      <t xml:space="preserve">*12, 
and where </t>
    </r>
    <r>
      <rPr>
        <i/>
        <sz val="10"/>
        <rFont val="Arial"/>
        <family val="2"/>
      </rPr>
      <t>pim9718</t>
    </r>
    <r>
      <rPr>
        <sz val="10"/>
        <rFont val="Arial"/>
        <family val="2"/>
      </rPr>
      <t xml:space="preserve"> = annualities </t>
    </r>
    <r>
      <rPr>
        <i/>
        <sz val="10"/>
        <rFont val="Arial"/>
        <family val="2"/>
      </rPr>
      <t>(rente viagere)</t>
    </r>
    <r>
      <rPr>
        <sz val="10"/>
        <rFont val="Arial"/>
        <family val="2"/>
      </rPr>
      <t xml:space="preserve">,
</t>
    </r>
    <r>
      <rPr>
        <i/>
        <sz val="10"/>
        <rFont val="Arial"/>
        <family val="2"/>
      </rPr>
      <t xml:space="preserve">mim9705 </t>
    </r>
    <r>
      <rPr>
        <sz val="10"/>
        <rFont val="Arial"/>
        <family val="2"/>
      </rPr>
      <t xml:space="preserve">= dividends </t>
    </r>
    <r>
      <rPr>
        <i/>
        <sz val="10"/>
        <rFont val="Arial"/>
        <family val="2"/>
      </rPr>
      <t>(revenu mobilier)</t>
    </r>
    <r>
      <rPr>
        <sz val="10"/>
        <rFont val="Arial"/>
        <family val="2"/>
      </rPr>
      <t xml:space="preserve">,
</t>
    </r>
    <r>
      <rPr>
        <i/>
        <sz val="10"/>
        <rFont val="Arial"/>
        <family val="2"/>
      </rPr>
      <t xml:space="preserve">mim9706 = </t>
    </r>
    <r>
      <rPr>
        <sz val="10"/>
        <rFont val="Arial"/>
        <family val="2"/>
      </rPr>
      <t xml:space="preserve">rental income </t>
    </r>
    <r>
      <rPr>
        <i/>
        <sz val="10"/>
        <rFont val="Arial"/>
        <family val="2"/>
      </rPr>
      <t>(revenu immobilier).</t>
    </r>
  </si>
  <si>
    <r>
      <t xml:space="preserve">Original variable descriptives 
</t>
    </r>
    <r>
      <rPr>
        <b/>
        <sz val="8"/>
        <color indexed="10"/>
        <rFont val="Arial"/>
        <family val="2"/>
      </rPr>
      <t>(For income and expenditure variables calculated from more than 1 original variable)
(Please note that original variables contain all monthly amounts and that most of them are at the individual level)</t>
    </r>
  </si>
  <si>
    <r>
      <t xml:space="preserve">V25SR = sum(iV25SR) over individuals per household + </t>
    </r>
    <r>
      <rPr>
        <i/>
        <sz val="10"/>
        <rFont val="Arial"/>
        <family val="2"/>
      </rPr>
      <t>mim9708</t>
    </r>
    <r>
      <rPr>
        <sz val="10"/>
        <rFont val="Arial"/>
        <family val="2"/>
      </rPr>
      <t xml:space="preserve">*12, 
where iV25SR = </t>
    </r>
    <r>
      <rPr>
        <i/>
        <sz val="10"/>
        <rFont val="Arial"/>
        <family val="2"/>
      </rPr>
      <t>pim9717</t>
    </r>
    <r>
      <rPr>
        <sz val="10"/>
        <rFont val="Arial"/>
        <family val="2"/>
      </rPr>
      <t xml:space="preserve">*12, 
and where </t>
    </r>
    <r>
      <rPr>
        <i/>
        <sz val="10"/>
        <rFont val="Arial"/>
        <family val="2"/>
      </rPr>
      <t>pim9717</t>
    </r>
    <r>
      <rPr>
        <sz val="10"/>
        <rFont val="Arial"/>
        <family val="2"/>
      </rPr>
      <t xml:space="preserve"> = other benefits from Social Fund </t>
    </r>
    <r>
      <rPr>
        <i/>
        <sz val="10"/>
        <rFont val="Arial"/>
        <family val="2"/>
      </rPr>
      <t>(autres prestations du Fonds National)</t>
    </r>
    <r>
      <rPr>
        <sz val="10"/>
        <rFont val="Arial"/>
        <family val="2"/>
      </rPr>
      <t xml:space="preserve">,
</t>
    </r>
    <r>
      <rPr>
        <i/>
        <sz val="10"/>
        <rFont val="Arial"/>
        <family val="2"/>
      </rPr>
      <t>mim9708</t>
    </r>
    <r>
      <rPr>
        <sz val="10"/>
        <rFont val="Arial"/>
        <family val="2"/>
      </rPr>
      <t xml:space="preserve"> = social help from government institutes </t>
    </r>
    <r>
      <rPr>
        <i/>
        <sz val="10"/>
        <rFont val="Arial"/>
        <family val="2"/>
      </rPr>
      <t>(aide sociale publique)</t>
    </r>
    <r>
      <rPr>
        <sz val="10"/>
        <rFont val="Arial"/>
        <family val="2"/>
      </rPr>
      <t>.</t>
    </r>
  </si>
  <si>
    <r>
      <t xml:space="preserve">V25S1 = sum(iV25S1) over individuals per household, 
where iV25S1 = </t>
    </r>
    <r>
      <rPr>
        <i/>
        <sz val="10"/>
        <rFont val="Arial"/>
        <family val="2"/>
      </rPr>
      <t>pim9716</t>
    </r>
    <r>
      <rPr>
        <sz val="10"/>
        <rFont val="Arial"/>
        <family val="2"/>
      </rPr>
      <t xml:space="preserve">*12, 
and where </t>
    </r>
    <r>
      <rPr>
        <i/>
        <sz val="10"/>
        <rFont val="Arial"/>
        <family val="2"/>
      </rPr>
      <t>pim9716</t>
    </r>
    <r>
      <rPr>
        <sz val="10"/>
        <rFont val="Arial"/>
        <family val="2"/>
      </rPr>
      <t xml:space="preserve"> = minimum guaranteed income, or its supplement </t>
    </r>
    <r>
      <rPr>
        <i/>
        <sz val="10"/>
        <rFont val="Arial"/>
        <family val="2"/>
      </rPr>
      <t>(RMG - Revenu Minimum Garanti ou complément RMG).</t>
    </r>
  </si>
  <si>
    <r>
      <t xml:space="preserve">Including the maternity pay replacement (see V16) and the maternity allowance </t>
    </r>
    <r>
      <rPr>
        <i/>
        <sz val="10"/>
        <rFont val="Arial"/>
        <family val="2"/>
      </rPr>
      <t>(allocation de maternite)</t>
    </r>
    <r>
      <rPr>
        <sz val="10"/>
        <rFont val="Arial"/>
        <family val="2"/>
      </rPr>
      <t xml:space="preserve"> payable to non-working mothers (or those working part-time or earning very little).</t>
    </r>
  </si>
  <si>
    <r>
      <t>V41NET =</t>
    </r>
    <r>
      <rPr>
        <i/>
        <sz val="10"/>
        <rFont val="Arial"/>
        <family val="2"/>
      </rPr>
      <t xml:space="preserve"> </t>
    </r>
    <r>
      <rPr>
        <sz val="10"/>
        <rFont val="Arial"/>
        <family val="2"/>
      </rPr>
      <t>PNWAGE if PPNUM=2.</t>
    </r>
  </si>
  <si>
    <t>FI = V1NET + V4 + V5 + V8</t>
  </si>
  <si>
    <t>MI = V1NET + V4 + V5 + V8 + V32 + V33</t>
  </si>
  <si>
    <t>GI = V1NET + V4 + V5 + V8 + V16 + V17 + V18 + V19 + V20 + V21 + V22 + V23 + V24 + V25 + V26 + V32 + V33 + V34 + V35 + V36</t>
  </si>
  <si>
    <t>DPI = (V1NET + V4 + V5 + V8 + V16 + V17 + V18 + V19 + V20 + V21 + V22 + V23 + V24 + V25 + V26 + V32 + V33 + V34 + V35 + V36) - (V7 + V11+ V13).</t>
  </si>
  <si>
    <t>Missing values = sysmis.
Not applicable (not eligible) = -1.</t>
  </si>
  <si>
    <r>
      <t xml:space="preserve">POCC = </t>
    </r>
    <r>
      <rPr>
        <i/>
        <sz val="10"/>
        <rFont val="Arial"/>
        <family val="2"/>
      </rPr>
      <t xml:space="preserve">i97097 </t>
    </r>
    <r>
      <rPr>
        <sz val="10"/>
        <rFont val="Arial"/>
        <family val="2"/>
      </rPr>
      <t>(reshaped to fit 4-digit ISCO88),
where</t>
    </r>
    <r>
      <rPr>
        <i/>
        <sz val="10"/>
        <rFont val="Arial"/>
        <family val="2"/>
      </rPr>
      <t xml:space="preserve"> i97097 =</t>
    </r>
    <r>
      <rPr>
        <sz val="10"/>
        <rFont val="Arial"/>
        <family val="2"/>
      </rPr>
      <t xml:space="preserve"> professional activity </t>
    </r>
    <r>
      <rPr>
        <i/>
        <sz val="10"/>
        <rFont val="Arial"/>
        <family val="2"/>
      </rPr>
      <t>(activité professionelle)</t>
    </r>
    <r>
      <rPr>
        <sz val="10"/>
        <rFont val="Arial"/>
        <family val="2"/>
      </rPr>
      <t>.</t>
    </r>
  </si>
  <si>
    <r>
      <t xml:space="preserve">PTYPEWK = </t>
    </r>
    <r>
      <rPr>
        <i/>
        <sz val="10"/>
        <rFont val="Arial"/>
        <family val="2"/>
      </rPr>
      <t>i97105</t>
    </r>
    <r>
      <rPr>
        <sz val="10"/>
        <rFont val="Arial"/>
        <family val="2"/>
      </rPr>
      <t>,
where</t>
    </r>
    <r>
      <rPr>
        <i/>
        <sz val="10"/>
        <rFont val="Arial"/>
        <family val="2"/>
      </rPr>
      <t xml:space="preserve"> i97105 </t>
    </r>
    <r>
      <rPr>
        <sz val="10"/>
        <rFont val="Arial"/>
        <family val="2"/>
      </rPr>
      <t xml:space="preserve">= is working in… </t>
    </r>
    <r>
      <rPr>
        <i/>
        <sz val="10"/>
        <rFont val="Arial"/>
        <family val="2"/>
      </rPr>
      <t>(M. travaille pour…)</t>
    </r>
    <r>
      <rPr>
        <sz val="10"/>
        <rFont val="Arial"/>
        <family val="2"/>
      </rPr>
      <t>.</t>
    </r>
  </si>
  <si>
    <t>Information not available in original survey.</t>
  </si>
  <si>
    <r>
      <t xml:space="preserve">PDISABL = </t>
    </r>
    <r>
      <rPr>
        <i/>
        <sz val="10"/>
        <rFont val="Arial"/>
        <family val="2"/>
      </rPr>
      <t>i97007</t>
    </r>
    <r>
      <rPr>
        <sz val="10"/>
        <rFont val="Arial"/>
        <family val="2"/>
      </rPr>
      <t xml:space="preserve"> (recoded),
where </t>
    </r>
    <r>
      <rPr>
        <i/>
        <sz val="10"/>
        <rFont val="Arial"/>
        <family val="2"/>
      </rPr>
      <t>i97007</t>
    </r>
    <r>
      <rPr>
        <sz val="10"/>
        <rFont val="Arial"/>
        <family val="2"/>
      </rPr>
      <t xml:space="preserve"> = are you handicapped? </t>
    </r>
    <r>
      <rPr>
        <i/>
        <sz val="10"/>
        <rFont val="Arial"/>
        <family val="2"/>
      </rPr>
      <t>(M. souffre d'un handicap?)</t>
    </r>
    <r>
      <rPr>
        <sz val="10"/>
        <rFont val="Arial"/>
        <family val="2"/>
      </rPr>
      <t>.</t>
    </r>
  </si>
  <si>
    <t>0 no
1 yes</t>
  </si>
  <si>
    <t>Self-assessed yes/no indicator.</t>
  </si>
  <si>
    <r>
      <t xml:space="preserve">-1 question not asked
0 no education </t>
    </r>
    <r>
      <rPr>
        <i/>
        <sz val="10"/>
        <rFont val="Arial"/>
        <family val="2"/>
      </rPr>
      <t>(aucune formation)</t>
    </r>
    <r>
      <rPr>
        <sz val="10"/>
        <rFont val="Arial"/>
        <family val="2"/>
      </rPr>
      <t xml:space="preserve">
1 primary education </t>
    </r>
    <r>
      <rPr>
        <i/>
        <sz val="10"/>
        <rFont val="Arial"/>
        <family val="2"/>
      </rPr>
      <t>(école primaire)</t>
    </r>
    <r>
      <rPr>
        <sz val="10"/>
        <rFont val="Arial"/>
        <family val="2"/>
      </rPr>
      <t xml:space="preserve">
2 first stage lower technical secondary education </t>
    </r>
    <r>
      <rPr>
        <i/>
        <sz val="10"/>
        <rFont val="Arial"/>
        <family val="2"/>
      </rPr>
      <t>(primaire supérieur)</t>
    </r>
    <r>
      <rPr>
        <sz val="10"/>
        <rFont val="Arial"/>
        <family val="2"/>
      </rPr>
      <t xml:space="preserve">
3 complimentary education </t>
    </r>
    <r>
      <rPr>
        <i/>
        <sz val="10"/>
        <rFont val="Arial"/>
        <family val="2"/>
      </rPr>
      <t>(enseignement complémentaire)</t>
    </r>
    <r>
      <rPr>
        <sz val="10"/>
        <rFont val="Arial"/>
        <family val="2"/>
      </rPr>
      <t xml:space="preserve">
4 second stage lower technical education</t>
    </r>
    <r>
      <rPr>
        <i/>
        <sz val="10"/>
        <rFont val="Arial"/>
        <family val="2"/>
      </rPr>
      <t xml:space="preserve"> (brevet d'apprentisage)</t>
    </r>
    <r>
      <rPr>
        <sz val="10"/>
        <rFont val="Arial"/>
        <family val="2"/>
      </rPr>
      <t xml:space="preserve">
5 medium technical education </t>
    </r>
    <r>
      <rPr>
        <i/>
        <sz val="10"/>
        <rFont val="Arial"/>
        <family val="2"/>
      </rPr>
      <t>(enseignement technique et professionel inférieur - CITP, CCM)</t>
    </r>
    <r>
      <rPr>
        <sz val="10"/>
        <rFont val="Arial"/>
        <family val="2"/>
      </rPr>
      <t xml:space="preserve">
6 higher technical education </t>
    </r>
    <r>
      <rPr>
        <i/>
        <sz val="10"/>
        <rFont val="Arial"/>
        <family val="2"/>
      </rPr>
      <t>(enseignement technique supérieur - jusque 13ème ou 14ème)</t>
    </r>
    <r>
      <rPr>
        <sz val="10"/>
        <rFont val="Arial"/>
        <family val="2"/>
      </rPr>
      <t xml:space="preserve">
7 professional certificate </t>
    </r>
    <r>
      <rPr>
        <i/>
        <sz val="10"/>
        <rFont val="Arial"/>
        <family val="2"/>
      </rPr>
      <t>(enseignement professionel - CATP)</t>
    </r>
    <r>
      <rPr>
        <sz val="10"/>
        <rFont val="Arial"/>
        <family val="2"/>
      </rPr>
      <t xml:space="preserve">
8 lower secondary general education </t>
    </r>
    <r>
      <rPr>
        <i/>
        <sz val="10"/>
        <rFont val="Arial"/>
        <family val="2"/>
      </rPr>
      <t>(enseignement secondaire général inférieur)</t>
    </r>
    <r>
      <rPr>
        <sz val="10"/>
        <rFont val="Arial"/>
        <family val="2"/>
      </rPr>
      <t xml:space="preserve">
9 higher secondary general education </t>
    </r>
    <r>
      <rPr>
        <i/>
        <sz val="10"/>
        <rFont val="Arial"/>
        <family val="2"/>
      </rPr>
      <t>(enseignement secondaire général supérieur)</t>
    </r>
    <r>
      <rPr>
        <sz val="10"/>
        <rFont val="Arial"/>
        <family val="2"/>
      </rPr>
      <t xml:space="preserve">
10 handicraft certificate </t>
    </r>
    <r>
      <rPr>
        <i/>
        <sz val="10"/>
        <rFont val="Arial"/>
        <family val="2"/>
      </rPr>
      <t>(brevet de maîtrise artisanale)</t>
    </r>
    <r>
      <rPr>
        <sz val="10"/>
        <rFont val="Arial"/>
        <family val="2"/>
      </rPr>
      <t xml:space="preserve">
11 first stage university education </t>
    </r>
    <r>
      <rPr>
        <i/>
        <sz val="10"/>
        <rFont val="Arial"/>
        <family val="2"/>
      </rPr>
      <t>(enseignement supérieur BAC+2)</t>
    </r>
    <r>
      <rPr>
        <sz val="10"/>
        <rFont val="Arial"/>
        <family val="2"/>
      </rPr>
      <t xml:space="preserve">
12 university education - 3 years </t>
    </r>
    <r>
      <rPr>
        <i/>
        <sz val="10"/>
        <rFont val="Arial"/>
        <family val="2"/>
      </rPr>
      <t>(enseignement supérieur BAC+3)</t>
    </r>
    <r>
      <rPr>
        <sz val="10"/>
        <rFont val="Arial"/>
        <family val="2"/>
      </rPr>
      <t xml:space="preserve">
13 university education - 4 years </t>
    </r>
    <r>
      <rPr>
        <i/>
        <sz val="10"/>
        <rFont val="Arial"/>
        <family val="2"/>
      </rPr>
      <t>(enseignement supérieur BAC+4)</t>
    </r>
    <r>
      <rPr>
        <sz val="10"/>
        <rFont val="Arial"/>
        <family val="2"/>
      </rPr>
      <t xml:space="preserve">
14 post-university education </t>
    </r>
    <r>
      <rPr>
        <i/>
        <sz val="10"/>
        <rFont val="Arial"/>
        <family val="2"/>
      </rPr>
      <t>(enseignement supérieur BAC+5 et plus)</t>
    </r>
  </si>
  <si>
    <t>-1 question not asked
1 yes
2 no</t>
  </si>
  <si>
    <t>0 not in employment
1 white-collar employee
2 blue-collar employee
3 self-employed, farmer
4 self-employed, non-farmer
5 family worker</t>
  </si>
  <si>
    <r>
      <t xml:space="preserve">PLFS = 1 if </t>
    </r>
    <r>
      <rPr>
        <i/>
        <sz val="10"/>
        <rFont val="Arial"/>
        <family val="2"/>
      </rPr>
      <t>i97cd12=</t>
    </r>
    <r>
      <rPr>
        <sz val="10"/>
        <rFont val="Arial"/>
        <family val="2"/>
      </rPr>
      <t xml:space="preserve">1,
PLFS = 2 if </t>
    </r>
    <r>
      <rPr>
        <i/>
        <sz val="10"/>
        <rFont val="Arial"/>
        <family val="2"/>
      </rPr>
      <t>i97cj12</t>
    </r>
    <r>
      <rPr>
        <sz val="10"/>
        <rFont val="Arial"/>
        <family val="2"/>
      </rPr>
      <t xml:space="preserve">=1,
PLFS = 3 if </t>
    </r>
    <r>
      <rPr>
        <i/>
        <sz val="10"/>
        <rFont val="Arial"/>
        <family val="2"/>
      </rPr>
      <t>i97cf12</t>
    </r>
    <r>
      <rPr>
        <sz val="10"/>
        <rFont val="Arial"/>
        <family val="2"/>
      </rPr>
      <t xml:space="preserve">=1,
PLFS = 4 if </t>
    </r>
    <r>
      <rPr>
        <i/>
        <sz val="10"/>
        <rFont val="Arial"/>
        <family val="2"/>
      </rPr>
      <t>i97ce12</t>
    </r>
    <r>
      <rPr>
        <sz val="10"/>
        <rFont val="Arial"/>
        <family val="2"/>
      </rPr>
      <t>=1,
PLFS = 5 if</t>
    </r>
    <r>
      <rPr>
        <i/>
        <sz val="10"/>
        <rFont val="Arial"/>
        <family val="2"/>
      </rPr>
      <t xml:space="preserve"> i97cg12</t>
    </r>
    <r>
      <rPr>
        <sz val="10"/>
        <rFont val="Arial"/>
        <family val="2"/>
      </rPr>
      <t>=1,
PLFS = 6 if</t>
    </r>
    <r>
      <rPr>
        <i/>
        <sz val="10"/>
        <rFont val="Arial"/>
        <family val="2"/>
      </rPr>
      <t xml:space="preserve"> i97ch12</t>
    </r>
    <r>
      <rPr>
        <sz val="10"/>
        <rFont val="Arial"/>
        <family val="2"/>
      </rPr>
      <t xml:space="preserve">=1,
PLFS = 7 if </t>
    </r>
    <r>
      <rPr>
        <i/>
        <sz val="10"/>
        <rFont val="Arial"/>
        <family val="2"/>
      </rPr>
      <t>i97cl12</t>
    </r>
    <r>
      <rPr>
        <sz val="10"/>
        <rFont val="Arial"/>
        <family val="2"/>
      </rPr>
      <t xml:space="preserve">=1,
PLFS = 8 if </t>
    </r>
    <r>
      <rPr>
        <i/>
        <sz val="10"/>
        <rFont val="Arial"/>
        <family val="2"/>
      </rPr>
      <t>i97cm12</t>
    </r>
    <r>
      <rPr>
        <sz val="10"/>
        <rFont val="Arial"/>
        <family val="2"/>
      </rPr>
      <t xml:space="preserve">=1,
PLFS = 9 if </t>
    </r>
    <r>
      <rPr>
        <i/>
        <sz val="10"/>
        <rFont val="Arial"/>
        <family val="2"/>
      </rPr>
      <t>i97cb12</t>
    </r>
    <r>
      <rPr>
        <sz val="10"/>
        <rFont val="Arial"/>
        <family val="2"/>
      </rPr>
      <t xml:space="preserve">=1,
PLFS = 10 if </t>
    </r>
    <r>
      <rPr>
        <i/>
        <sz val="10"/>
        <rFont val="Arial"/>
        <family val="2"/>
      </rPr>
      <t>i97cc12</t>
    </r>
    <r>
      <rPr>
        <sz val="10"/>
        <rFont val="Arial"/>
        <family val="2"/>
      </rPr>
      <t xml:space="preserve">=1,
PLFS = 11 if </t>
    </r>
    <r>
      <rPr>
        <i/>
        <sz val="10"/>
        <rFont val="Arial"/>
        <family val="2"/>
      </rPr>
      <t>i97ca12</t>
    </r>
    <r>
      <rPr>
        <sz val="10"/>
        <rFont val="Arial"/>
        <family val="2"/>
      </rPr>
      <t xml:space="preserve">=1,
PLFS = 12 if </t>
    </r>
    <r>
      <rPr>
        <i/>
        <sz val="10"/>
        <rFont val="Arial"/>
        <family val="2"/>
      </rPr>
      <t>i97ci12</t>
    </r>
    <r>
      <rPr>
        <sz val="10"/>
        <rFont val="Arial"/>
        <family val="2"/>
      </rPr>
      <t xml:space="preserve">=1,
PLFS = 13 if </t>
    </r>
    <r>
      <rPr>
        <i/>
        <sz val="10"/>
        <rFont val="Arial"/>
        <family val="2"/>
      </rPr>
      <t>i97ck12</t>
    </r>
    <r>
      <rPr>
        <sz val="10"/>
        <rFont val="Arial"/>
        <family val="2"/>
      </rPr>
      <t xml:space="preserve">=1,
where i97cd12 = did you work for at least 10 hours a week at 12-1997? </t>
    </r>
    <r>
      <rPr>
        <i/>
        <sz val="10"/>
        <rFont val="Arial"/>
        <family val="2"/>
      </rPr>
      <t>(M. a travaillé au moins 10 heures par semaine en décembre 1997?)</t>
    </r>
    <r>
      <rPr>
        <sz val="10"/>
        <rFont val="Arial"/>
        <family val="2"/>
      </rPr>
      <t xml:space="preserve">,
</t>
    </r>
    <r>
      <rPr>
        <i/>
        <sz val="10"/>
        <rFont val="Arial"/>
        <family val="2"/>
      </rPr>
      <t>i97cj12</t>
    </r>
    <r>
      <rPr>
        <sz val="10"/>
        <rFont val="Arial"/>
        <family val="2"/>
      </rPr>
      <t xml:space="preserve"> = did you work for less than 10 hours a week at 12-1997?</t>
    </r>
    <r>
      <rPr>
        <i/>
        <sz val="10"/>
        <rFont val="Arial"/>
        <family val="2"/>
      </rPr>
      <t xml:space="preserve"> (M. a travaillé moins de 10 heures par semaine en décembre 1997?)</t>
    </r>
    <r>
      <rPr>
        <sz val="10"/>
        <rFont val="Arial"/>
        <family val="2"/>
      </rPr>
      <t xml:space="preserve">,
</t>
    </r>
    <r>
      <rPr>
        <i/>
        <sz val="10"/>
        <rFont val="Arial"/>
        <family val="2"/>
      </rPr>
      <t>i97cf12</t>
    </r>
    <r>
      <rPr>
        <sz val="10"/>
        <rFont val="Arial"/>
        <family val="2"/>
      </rPr>
      <t xml:space="preserve"> = were you on apprentiship at 12-1997? </t>
    </r>
    <r>
      <rPr>
        <i/>
        <sz val="10"/>
        <rFont val="Arial"/>
        <family val="2"/>
      </rPr>
      <t>(M. a été en apprentisage en décembre 1997?)</t>
    </r>
    <r>
      <rPr>
        <sz val="10"/>
        <rFont val="Arial"/>
        <family val="2"/>
      </rPr>
      <t xml:space="preserve">,
</t>
    </r>
    <r>
      <rPr>
        <i/>
        <sz val="10"/>
        <rFont val="Arial"/>
        <family val="2"/>
      </rPr>
      <t>i97cg12</t>
    </r>
    <r>
      <rPr>
        <sz val="10"/>
        <rFont val="Arial"/>
        <family val="2"/>
      </rPr>
      <t xml:space="preserve"> = were you unemployed at 12-1997? </t>
    </r>
    <r>
      <rPr>
        <i/>
        <sz val="10"/>
        <rFont val="Arial"/>
        <family val="2"/>
      </rPr>
      <t>(M. a cherché un emploi en décembre 1997 - inscrit à l'agence pour l'emploi?)</t>
    </r>
    <r>
      <rPr>
        <sz val="10"/>
        <rFont val="Arial"/>
        <family val="2"/>
      </rPr>
      <t xml:space="preserve">,
</t>
    </r>
    <r>
      <rPr>
        <i/>
        <sz val="10"/>
        <rFont val="Arial"/>
        <family val="2"/>
      </rPr>
      <t>i97ch12</t>
    </r>
    <r>
      <rPr>
        <sz val="10"/>
        <rFont val="Arial"/>
        <family val="2"/>
      </rPr>
      <t xml:space="preserve"> = were you looking for work at 12-1997? </t>
    </r>
    <r>
      <rPr>
        <i/>
        <sz val="10"/>
        <rFont val="Arial"/>
        <family val="2"/>
      </rPr>
      <t>(M. a cherché un emploi en décembre 1997 - pas inscrit à l'agence pour l'emploi?)</t>
    </r>
    <r>
      <rPr>
        <sz val="10"/>
        <rFont val="Arial"/>
        <family val="2"/>
      </rPr>
      <t xml:space="preserve">,
</t>
    </r>
    <r>
      <rPr>
        <i/>
        <sz val="10"/>
        <rFont val="Arial"/>
        <family val="2"/>
      </rPr>
      <t>i97ce12</t>
    </r>
    <r>
      <rPr>
        <sz val="10"/>
        <rFont val="Arial"/>
        <family val="2"/>
      </rPr>
      <t xml:space="preserve"> = were you on long-term sick leave at 12-1997?</t>
    </r>
    <r>
      <rPr>
        <i/>
        <sz val="10"/>
        <rFont val="Arial"/>
        <family val="2"/>
      </rPr>
      <t xml:space="preserve"> (M. a été en congé de maladie de longue durée en décembre 1997 - supérieure à un mois?)</t>
    </r>
    <r>
      <rPr>
        <sz val="10"/>
        <rFont val="Arial"/>
        <family val="2"/>
      </rPr>
      <t xml:space="preserve">,
</t>
    </r>
    <r>
      <rPr>
        <i/>
        <sz val="10"/>
        <rFont val="Arial"/>
        <family val="2"/>
      </rPr>
      <t>i97cl12</t>
    </r>
    <r>
      <rPr>
        <sz val="10"/>
        <rFont val="Arial"/>
        <family val="2"/>
      </rPr>
      <t xml:space="preserve"> = were you student at 12-1997? </t>
    </r>
    <r>
      <rPr>
        <i/>
        <sz val="10"/>
        <rFont val="Arial"/>
        <family val="2"/>
      </rPr>
      <t>(M. a été à l'école en décembre 1997?)</t>
    </r>
    <r>
      <rPr>
        <sz val="10"/>
        <rFont val="Arial"/>
        <family val="2"/>
      </rPr>
      <t xml:space="preserve">,
</t>
    </r>
    <r>
      <rPr>
        <i/>
        <sz val="10"/>
        <rFont val="Arial"/>
        <family val="2"/>
      </rPr>
      <t>i97cm12</t>
    </r>
    <r>
      <rPr>
        <sz val="10"/>
        <rFont val="Arial"/>
        <family val="2"/>
      </rPr>
      <t xml:space="preserve"> =  were you on early retirement at 12-1997? </t>
    </r>
    <r>
      <rPr>
        <i/>
        <sz val="10"/>
        <rFont val="Arial"/>
        <family val="2"/>
      </rPr>
      <t>(M. était pré-retraité en décembre 1997?)</t>
    </r>
    <r>
      <rPr>
        <sz val="10"/>
        <rFont val="Arial"/>
        <family val="2"/>
      </rPr>
      <t xml:space="preserve">,
</t>
    </r>
    <r>
      <rPr>
        <i/>
        <sz val="10"/>
        <rFont val="Arial"/>
        <family val="2"/>
      </rPr>
      <t>i97cb12</t>
    </r>
    <r>
      <rPr>
        <sz val="10"/>
        <rFont val="Arial"/>
        <family val="2"/>
      </rPr>
      <t xml:space="preserve"> =  were you retired at 12-1997? </t>
    </r>
    <r>
      <rPr>
        <i/>
        <sz val="10"/>
        <rFont val="Arial"/>
        <family val="2"/>
      </rPr>
      <t>(M. était retraité d'une activité professionelle, retiré des affaires en décembre 1997?)</t>
    </r>
    <r>
      <rPr>
        <sz val="10"/>
        <rFont val="Arial"/>
        <family val="2"/>
      </rPr>
      <t xml:space="preserve">,
</t>
    </r>
    <r>
      <rPr>
        <i/>
        <sz val="10"/>
        <rFont val="Arial"/>
        <family val="2"/>
      </rPr>
      <t>i97cc12</t>
    </r>
    <r>
      <rPr>
        <sz val="10"/>
        <rFont val="Arial"/>
        <family val="2"/>
      </rPr>
      <t xml:space="preserve"> = did you receive survivors pension at 12-1997?</t>
    </r>
    <r>
      <rPr>
        <i/>
        <sz val="10"/>
        <rFont val="Arial"/>
        <family val="2"/>
      </rPr>
      <t xml:space="preserve"> (M. touchait une pension de survie en décembre 1997?)</t>
    </r>
    <r>
      <rPr>
        <sz val="10"/>
        <rFont val="Arial"/>
        <family val="2"/>
      </rPr>
      <t xml:space="preserve">,
</t>
    </r>
    <r>
      <rPr>
        <i/>
        <sz val="10"/>
        <rFont val="Arial"/>
        <family val="2"/>
      </rPr>
      <t>i97ca12</t>
    </r>
    <r>
      <rPr>
        <sz val="10"/>
        <rFont val="Arial"/>
        <family val="2"/>
      </rPr>
      <t xml:space="preserve"> = were you invalid at 12-1997? </t>
    </r>
    <r>
      <rPr>
        <i/>
        <sz val="10"/>
        <rFont val="Arial"/>
        <family val="2"/>
      </rPr>
      <t>(M. était pensionné pour raison d'invalidité en décembre 1997?)</t>
    </r>
    <r>
      <rPr>
        <sz val="10"/>
        <rFont val="Arial"/>
        <family val="2"/>
      </rPr>
      <t xml:space="preserve">,
</t>
    </r>
    <r>
      <rPr>
        <i/>
        <sz val="10"/>
        <rFont val="Arial"/>
        <family val="2"/>
      </rPr>
      <t>i97ci12</t>
    </r>
    <r>
      <rPr>
        <sz val="10"/>
        <rFont val="Arial"/>
        <family val="2"/>
      </rPr>
      <t xml:space="preserve"> = were you doing homekeeping at 12-1997? </t>
    </r>
    <r>
      <rPr>
        <i/>
        <sz val="10"/>
        <rFont val="Arial"/>
        <family val="2"/>
      </rPr>
      <t>(M. s'occupait principalement du ménage en décembre 1997?)</t>
    </r>
    <r>
      <rPr>
        <sz val="10"/>
        <rFont val="Arial"/>
        <family val="2"/>
      </rPr>
      <t xml:space="preserve">,
</t>
    </r>
    <r>
      <rPr>
        <i/>
        <sz val="10"/>
        <rFont val="Arial"/>
        <family val="2"/>
      </rPr>
      <t>i97ck12</t>
    </r>
    <r>
      <rPr>
        <sz val="10"/>
        <rFont val="Arial"/>
        <family val="2"/>
      </rPr>
      <t xml:space="preserve"> = other situation at 12-1997? </t>
    </r>
    <r>
      <rPr>
        <i/>
        <sz val="10"/>
        <rFont val="Arial"/>
        <family val="2"/>
      </rPr>
      <t>(M. a été dans une situation particulière non définie ci-dessus en décembre 1997?)</t>
    </r>
    <r>
      <rPr>
        <sz val="10"/>
        <rFont val="Arial"/>
        <family val="2"/>
      </rPr>
      <t>.</t>
    </r>
  </si>
  <si>
    <r>
      <t xml:space="preserve">V24S3 = </t>
    </r>
    <r>
      <rPr>
        <i/>
        <sz val="10"/>
        <rFont val="Arial"/>
        <family val="2"/>
      </rPr>
      <t>mim9703</t>
    </r>
    <r>
      <rPr>
        <sz val="10"/>
        <rFont val="Arial"/>
        <family val="2"/>
      </rPr>
      <t xml:space="preserve">*12,
where </t>
    </r>
    <r>
      <rPr>
        <i/>
        <sz val="10"/>
        <rFont val="Arial"/>
        <family val="2"/>
      </rPr>
      <t>mim9703</t>
    </r>
    <r>
      <rPr>
        <sz val="10"/>
        <rFont val="Arial"/>
        <family val="2"/>
      </rPr>
      <t xml:space="preserve"> = child raising allowances </t>
    </r>
    <r>
      <rPr>
        <i/>
        <sz val="10"/>
        <rFont val="Arial"/>
        <family val="2"/>
      </rPr>
      <t>(allocation d'éducation)</t>
    </r>
    <r>
      <rPr>
        <sz val="10"/>
        <rFont val="Arial"/>
        <family val="2"/>
      </rPr>
      <t>.</t>
    </r>
  </si>
  <si>
    <r>
      <t xml:space="preserve">V24SR = </t>
    </r>
    <r>
      <rPr>
        <i/>
        <sz val="10"/>
        <rFont val="Arial"/>
        <family val="2"/>
      </rPr>
      <t>mim9711</t>
    </r>
    <r>
      <rPr>
        <sz val="10"/>
        <rFont val="Arial"/>
        <family val="2"/>
      </rPr>
      <t xml:space="preserve">*12,
where </t>
    </r>
    <r>
      <rPr>
        <i/>
        <sz val="10"/>
        <rFont val="Arial"/>
        <family val="2"/>
      </rPr>
      <t>mim9711</t>
    </r>
    <r>
      <rPr>
        <sz val="10"/>
        <rFont val="Arial"/>
        <family val="2"/>
      </rPr>
      <t xml:space="preserve"> = subsidies from public administration </t>
    </r>
    <r>
      <rPr>
        <i/>
        <sz val="10"/>
        <rFont val="Arial"/>
        <family val="2"/>
      </rPr>
      <t>(subsides des pouvoirs publics - Agriculture, Fonds des calamités, ...)</t>
    </r>
    <r>
      <rPr>
        <sz val="10"/>
        <rFont val="Arial"/>
        <family val="2"/>
      </rPr>
      <t>.</t>
    </r>
  </si>
  <si>
    <r>
      <t xml:space="preserve">PACTIV = 1 if </t>
    </r>
    <r>
      <rPr>
        <i/>
        <sz val="10"/>
        <rFont val="Arial"/>
        <family val="2"/>
      </rPr>
      <t>i97100</t>
    </r>
    <r>
      <rPr>
        <sz val="10"/>
        <rFont val="Arial"/>
        <family val="2"/>
      </rPr>
      <t xml:space="preserve">=2 &amp; </t>
    </r>
    <r>
      <rPr>
        <i/>
        <sz val="10"/>
        <rFont val="Arial"/>
        <family val="2"/>
      </rPr>
      <t>i97103</t>
    </r>
    <r>
      <rPr>
        <sz val="10"/>
        <rFont val="Arial"/>
        <family val="2"/>
      </rPr>
      <t xml:space="preserve">=2, 
PACTIV = 2 if </t>
    </r>
    <r>
      <rPr>
        <i/>
        <sz val="10"/>
        <rFont val="Arial"/>
        <family val="2"/>
      </rPr>
      <t>i97100</t>
    </r>
    <r>
      <rPr>
        <sz val="10"/>
        <rFont val="Arial"/>
        <family val="2"/>
      </rPr>
      <t xml:space="preserve">=2 &amp; </t>
    </r>
    <r>
      <rPr>
        <i/>
        <sz val="10"/>
        <rFont val="Arial"/>
        <family val="2"/>
      </rPr>
      <t>i97103</t>
    </r>
    <r>
      <rPr>
        <sz val="10"/>
        <rFont val="Arial"/>
        <family val="2"/>
      </rPr>
      <t xml:space="preserve">=1, 
PACTIV = 3 if </t>
    </r>
    <r>
      <rPr>
        <i/>
        <sz val="10"/>
        <rFont val="Arial"/>
        <family val="2"/>
      </rPr>
      <t>i97100</t>
    </r>
    <r>
      <rPr>
        <sz val="10"/>
        <rFont val="Arial"/>
        <family val="2"/>
      </rPr>
      <t xml:space="preserve">=1 &amp; </t>
    </r>
    <r>
      <rPr>
        <i/>
        <sz val="10"/>
        <rFont val="Arial"/>
        <family val="2"/>
      </rPr>
      <t>i97101</t>
    </r>
    <r>
      <rPr>
        <sz val="10"/>
        <rFont val="Arial"/>
        <family val="2"/>
      </rPr>
      <t xml:space="preserve">=1, 
PACTIV = 4 if </t>
    </r>
    <r>
      <rPr>
        <i/>
        <sz val="10"/>
        <rFont val="Arial"/>
        <family val="2"/>
      </rPr>
      <t>i97100</t>
    </r>
    <r>
      <rPr>
        <sz val="10"/>
        <rFont val="Arial"/>
        <family val="2"/>
      </rPr>
      <t xml:space="preserve">=1 &amp; </t>
    </r>
    <r>
      <rPr>
        <i/>
        <sz val="10"/>
        <rFont val="Arial"/>
        <family val="2"/>
      </rPr>
      <t>i97101</t>
    </r>
    <r>
      <rPr>
        <sz val="10"/>
        <rFont val="Arial"/>
        <family val="2"/>
      </rPr>
      <t xml:space="preserve">=2, 
PACTIV = 5 if </t>
    </r>
    <r>
      <rPr>
        <i/>
        <sz val="10"/>
        <rFont val="Arial"/>
        <family val="2"/>
      </rPr>
      <t>i97100</t>
    </r>
    <r>
      <rPr>
        <sz val="10"/>
        <rFont val="Arial"/>
        <family val="2"/>
      </rPr>
      <t xml:space="preserve">=3, 
where </t>
    </r>
    <r>
      <rPr>
        <i/>
        <sz val="10"/>
        <rFont val="Arial"/>
        <family val="2"/>
      </rPr>
      <t>i97100</t>
    </r>
    <r>
      <rPr>
        <sz val="10"/>
        <rFont val="Arial"/>
        <family val="2"/>
      </rPr>
      <t xml:space="preserve"> = are you working as.. </t>
    </r>
    <r>
      <rPr>
        <i/>
        <sz val="10"/>
        <rFont val="Arial"/>
        <family val="2"/>
      </rPr>
      <t xml:space="preserve">(M. exerce sa profession comme..) </t>
    </r>
    <r>
      <rPr>
        <sz val="10"/>
        <rFont val="Arial"/>
        <family val="2"/>
      </rPr>
      <t xml:space="preserve">[1: as self-employed; 2: as employee; 3: as family member],
</t>
    </r>
    <r>
      <rPr>
        <i/>
        <sz val="10"/>
        <rFont val="Arial"/>
        <family val="2"/>
      </rPr>
      <t>i97103</t>
    </r>
    <r>
      <rPr>
        <sz val="10"/>
        <rFont val="Arial"/>
        <family val="2"/>
      </rPr>
      <t xml:space="preserve"> = type of paid worker </t>
    </r>
    <r>
      <rPr>
        <i/>
        <sz val="10"/>
        <rFont val="Arial"/>
        <family val="2"/>
      </rPr>
      <t xml:space="preserve">(type de salarie) </t>
    </r>
    <r>
      <rPr>
        <sz val="10"/>
        <rFont val="Arial"/>
        <family val="2"/>
      </rPr>
      <t xml:space="preserve">[1: blue-collar; 2: white-collar],
</t>
    </r>
    <r>
      <rPr>
        <i/>
        <sz val="10"/>
        <rFont val="Arial"/>
        <family val="2"/>
      </rPr>
      <t>i97101</t>
    </r>
    <r>
      <rPr>
        <sz val="10"/>
        <rFont val="Arial"/>
        <family val="2"/>
      </rPr>
      <t xml:space="preserve"> = are you a farmer? </t>
    </r>
    <r>
      <rPr>
        <i/>
        <sz val="10"/>
        <rFont val="Arial"/>
        <family val="2"/>
      </rPr>
      <t xml:space="preserve">(M. est agriculteur...?) </t>
    </r>
    <r>
      <rPr>
        <sz val="10"/>
        <rFont val="Arial"/>
        <family val="2"/>
      </rPr>
      <t>[1: yes; 2:no].</t>
    </r>
  </si>
  <si>
    <t>0 not in employment
4-digit ISCO-88 classsification (see variable descriptives for deatailed list of labels).</t>
  </si>
  <si>
    <t>Missing values = sysmis.
Not applicable (not eligible or not in employment) = 0.</t>
  </si>
  <si>
    <t>0 not in employment
1 agriculture
2 fishery
3 mining
4 manufacturing
5 production and distribution of electricity, gas and water
6 building and construction
7 wholesale and retail trade
8 hotels and restaurants
9 transport and communication
10 financial intermediation
11 real estate &amp; renting services
12 public administration &amp; defence
13 education
14 health and social work
15 other public services
16 private households with employed persons
17 extra-territorial organisations &amp; bodies</t>
  </si>
  <si>
    <t>0 not working as employee
1 public sector
2 private sector</t>
  </si>
  <si>
    <r>
      <t>FOODEXP = (</t>
    </r>
    <r>
      <rPr>
        <i/>
        <sz val="10"/>
        <rFont val="Arial"/>
        <family val="2"/>
      </rPr>
      <t>m97036 + m97256</t>
    </r>
    <r>
      <rPr>
        <sz val="10"/>
        <rFont val="Arial"/>
        <family val="2"/>
      </rPr>
      <t xml:space="preserve">) *12,
where </t>
    </r>
    <r>
      <rPr>
        <i/>
        <sz val="10"/>
        <rFont val="Arial"/>
        <family val="2"/>
      </rPr>
      <t xml:space="preserve">m97036 = </t>
    </r>
    <r>
      <rPr>
        <sz val="10"/>
        <rFont val="Arial"/>
        <family val="2"/>
      </rPr>
      <t xml:space="preserve">monthly expenditures for food </t>
    </r>
    <r>
      <rPr>
        <i/>
        <sz val="10"/>
        <rFont val="Arial"/>
        <family val="2"/>
      </rPr>
      <t>(depenses pour les courses du menage)</t>
    </r>
    <r>
      <rPr>
        <sz val="10"/>
        <rFont val="Arial"/>
        <family val="2"/>
      </rPr>
      <t xml:space="preserve">,
</t>
    </r>
    <r>
      <rPr>
        <i/>
        <sz val="10"/>
        <rFont val="Arial"/>
        <family val="2"/>
      </rPr>
      <t>m97256</t>
    </r>
    <r>
      <rPr>
        <sz val="10"/>
        <rFont val="Arial"/>
        <family val="2"/>
      </rPr>
      <t xml:space="preserve"> = monthly expenditures for lunch </t>
    </r>
    <r>
      <rPr>
        <i/>
        <sz val="10"/>
        <rFont val="Arial"/>
        <family val="2"/>
      </rPr>
      <t>(depenses pour tickets-repas du menage)</t>
    </r>
    <r>
      <rPr>
        <sz val="10"/>
        <rFont val="Arial"/>
        <family val="2"/>
      </rPr>
      <t>.</t>
    </r>
  </si>
  <si>
    <r>
      <t>HOUSEXP = (</t>
    </r>
    <r>
      <rPr>
        <i/>
        <sz val="10"/>
        <rFont val="Arial"/>
        <family val="2"/>
      </rPr>
      <t>m97031 + m97032 + m97037 + m97038</t>
    </r>
    <r>
      <rPr>
        <sz val="10"/>
        <rFont val="Arial"/>
        <family val="2"/>
      </rPr>
      <t xml:space="preserve">) *12,
where </t>
    </r>
    <r>
      <rPr>
        <i/>
        <sz val="10"/>
        <rFont val="Arial"/>
        <family val="2"/>
      </rPr>
      <t>m97031</t>
    </r>
    <r>
      <rPr>
        <sz val="10"/>
        <rFont val="Arial"/>
        <family val="2"/>
      </rPr>
      <t xml:space="preserve"> = monthly rent if tenant </t>
    </r>
    <r>
      <rPr>
        <i/>
        <sz val="10"/>
        <rFont val="Arial"/>
        <family val="2"/>
      </rPr>
      <t>(si vous etes locataire, cout de votre loyer)</t>
    </r>
    <r>
      <rPr>
        <sz val="10"/>
        <rFont val="Arial"/>
        <family val="2"/>
      </rPr>
      <t xml:space="preserve">,
</t>
    </r>
    <r>
      <rPr>
        <i/>
        <sz val="10"/>
        <rFont val="Arial"/>
        <family val="2"/>
      </rPr>
      <t>m97032</t>
    </r>
    <r>
      <rPr>
        <sz val="10"/>
        <rFont val="Arial"/>
        <family val="2"/>
      </rPr>
      <t xml:space="preserve"> = monthly mortgage if owner </t>
    </r>
    <r>
      <rPr>
        <i/>
        <sz val="10"/>
        <rFont val="Arial"/>
        <family val="2"/>
      </rPr>
      <t>(si vous etes proprietaire, cout de remboursement de l'emprunt)</t>
    </r>
    <r>
      <rPr>
        <sz val="10"/>
        <rFont val="Arial"/>
        <family val="2"/>
      </rPr>
      <t xml:space="preserve">,
</t>
    </r>
    <r>
      <rPr>
        <i/>
        <sz val="10"/>
        <rFont val="Arial"/>
        <family val="2"/>
      </rPr>
      <t>m97037</t>
    </r>
    <r>
      <rPr>
        <sz val="10"/>
        <rFont val="Arial"/>
        <family val="2"/>
      </rPr>
      <t xml:space="preserve"> = monthly heating costs </t>
    </r>
    <r>
      <rPr>
        <i/>
        <sz val="10"/>
        <rFont val="Arial"/>
        <family val="2"/>
      </rPr>
      <t>(depenses pour le chauffage)</t>
    </r>
    <r>
      <rPr>
        <sz val="10"/>
        <rFont val="Arial"/>
        <family val="2"/>
      </rPr>
      <t xml:space="preserve">,
</t>
    </r>
    <r>
      <rPr>
        <i/>
        <sz val="10"/>
        <rFont val="Arial"/>
        <family val="2"/>
      </rPr>
      <t>m97038</t>
    </r>
    <r>
      <rPr>
        <sz val="10"/>
        <rFont val="Arial"/>
        <family val="2"/>
      </rPr>
      <t xml:space="preserve"> = monthly charges for water gas and electricity </t>
    </r>
    <r>
      <rPr>
        <i/>
        <sz val="10"/>
        <rFont val="Arial"/>
        <family val="2"/>
      </rPr>
      <t>(depenses pour l'eau, gaz, electricite)</t>
    </r>
    <r>
      <rPr>
        <sz val="10"/>
        <rFont val="Arial"/>
        <family val="2"/>
      </rPr>
      <t>.</t>
    </r>
  </si>
  <si>
    <t>Information not available in original survey (the only available info is on expenditure for maintenance of vehicles).</t>
  </si>
  <si>
    <r>
      <t xml:space="preserve">PPRVPEN = </t>
    </r>
    <r>
      <rPr>
        <i/>
        <sz val="10"/>
        <rFont val="Arial"/>
        <family val="2"/>
      </rPr>
      <t>pim9720</t>
    </r>
    <r>
      <rPr>
        <sz val="10"/>
        <rFont val="Arial"/>
        <family val="2"/>
      </rPr>
      <t xml:space="preserve"> * 12,
where </t>
    </r>
    <r>
      <rPr>
        <i/>
        <sz val="10"/>
        <rFont val="Arial"/>
        <family val="2"/>
      </rPr>
      <t xml:space="preserve">pim9720 = </t>
    </r>
    <r>
      <rPr>
        <sz val="10"/>
        <rFont val="Arial"/>
        <family val="2"/>
      </rPr>
      <t xml:space="preserve">income from private insurance </t>
    </r>
    <r>
      <rPr>
        <i/>
        <sz val="10"/>
        <rFont val="Arial"/>
        <family val="2"/>
      </rPr>
      <t>(rente d'assurances privées)</t>
    </r>
    <r>
      <rPr>
        <sz val="10"/>
        <rFont val="Arial"/>
        <family val="2"/>
      </rPr>
      <t>.</t>
    </r>
  </si>
  <si>
    <t>Please note that this income is put in variable V8S3 starting from Wave V.</t>
  </si>
  <si>
    <t>V32 =  V32SR.</t>
  </si>
  <si>
    <t>Aggregated over individuals (LIS individual level data)</t>
  </si>
  <si>
    <r>
      <t>V32SR = sum(iV32SR) over individuals per household, 
where iV32SR = PPRVPEN</t>
    </r>
    <r>
      <rPr>
        <sz val="10"/>
        <rFont val="Arial"/>
        <family val="2"/>
      </rPr>
      <t>.</t>
    </r>
  </si>
  <si>
    <t>Including rental income from private insurances. Please note that this income is put in variable V8S3 starting from Wave V.</t>
  </si>
  <si>
    <r>
      <t>V37SR = (</t>
    </r>
    <r>
      <rPr>
        <i/>
        <sz val="10"/>
        <rFont val="Arial"/>
        <family val="2"/>
      </rPr>
      <t>mim9707+mim9712</t>
    </r>
    <r>
      <rPr>
        <sz val="10"/>
        <rFont val="Arial"/>
        <family val="2"/>
      </rPr>
      <t xml:space="preserve">) *12, 
</t>
    </r>
    <r>
      <rPr>
        <i/>
        <sz val="10"/>
        <rFont val="Arial"/>
        <family val="2"/>
      </rPr>
      <t xml:space="preserve">mim9707 </t>
    </r>
    <r>
      <rPr>
        <sz val="10"/>
        <rFont val="Arial"/>
        <family val="2"/>
      </rPr>
      <t xml:space="preserve">= inheritage </t>
    </r>
    <r>
      <rPr>
        <i/>
        <sz val="10"/>
        <rFont val="Arial"/>
        <family val="2"/>
      </rPr>
      <t>(heritage)</t>
    </r>
    <r>
      <rPr>
        <sz val="10"/>
        <rFont val="Arial"/>
        <family val="2"/>
      </rPr>
      <t xml:space="preserve">,
</t>
    </r>
    <r>
      <rPr>
        <i/>
        <sz val="10"/>
        <rFont val="Arial"/>
        <family val="2"/>
      </rPr>
      <t xml:space="preserve">mim9712 </t>
    </r>
    <r>
      <rPr>
        <sz val="10"/>
        <rFont val="Arial"/>
        <family val="2"/>
      </rPr>
      <t xml:space="preserve">= gifts to next of kind </t>
    </r>
    <r>
      <rPr>
        <i/>
        <sz val="10"/>
        <rFont val="Arial"/>
        <family val="2"/>
      </rPr>
      <t>(donation entre vifs)</t>
    </r>
    <r>
      <rPr>
        <sz val="10"/>
        <rFont val="Arial"/>
        <family val="2"/>
      </rPr>
      <t>.</t>
    </r>
  </si>
  <si>
    <r>
      <t xml:space="preserve">PHOURS = </t>
    </r>
    <r>
      <rPr>
        <i/>
        <sz val="10"/>
        <rFont val="Arial"/>
        <family val="2"/>
      </rPr>
      <t>i97098 + i97458</t>
    </r>
    <r>
      <rPr>
        <sz val="10"/>
        <rFont val="Arial"/>
        <family val="2"/>
      </rPr>
      <t xml:space="preserve">,
where </t>
    </r>
    <r>
      <rPr>
        <i/>
        <sz val="10"/>
        <rFont val="Arial"/>
        <family val="2"/>
      </rPr>
      <t>i97098</t>
    </r>
    <r>
      <rPr>
        <sz val="10"/>
        <rFont val="Arial"/>
        <family val="2"/>
      </rPr>
      <t xml:space="preserve"> = working hours per week </t>
    </r>
    <r>
      <rPr>
        <i/>
        <sz val="10"/>
        <rFont val="Arial"/>
        <family val="2"/>
      </rPr>
      <t>(nombre d'heures de travail par semaine)</t>
    </r>
    <r>
      <rPr>
        <sz val="10"/>
        <rFont val="Arial"/>
        <family val="2"/>
      </rPr>
      <t xml:space="preserve">,
</t>
    </r>
    <r>
      <rPr>
        <i/>
        <sz val="10"/>
        <rFont val="Arial"/>
        <family val="2"/>
      </rPr>
      <t>i97458</t>
    </r>
    <r>
      <rPr>
        <sz val="10"/>
        <rFont val="Arial"/>
        <family val="2"/>
      </rPr>
      <t xml:space="preserve"> = additional working hours per week </t>
    </r>
    <r>
      <rPr>
        <i/>
        <sz val="10"/>
        <rFont val="Arial"/>
        <family val="2"/>
      </rPr>
      <t>(nombre d'heures supplementaires de travail par semaine)</t>
    </r>
    <r>
      <rPr>
        <sz val="10"/>
        <rFont val="Arial"/>
        <family val="2"/>
      </rPr>
      <t>.</t>
    </r>
  </si>
  <si>
    <r>
      <t>PPUBPEN = (</t>
    </r>
    <r>
      <rPr>
        <i/>
        <sz val="10"/>
        <rFont val="Arial"/>
        <family val="2"/>
      </rPr>
      <t>pim9709c + pim9710b</t>
    </r>
    <r>
      <rPr>
        <sz val="10"/>
        <rFont val="Arial"/>
        <family val="2"/>
      </rPr>
      <t xml:space="preserve">) * 12,
where </t>
    </r>
    <r>
      <rPr>
        <i/>
        <sz val="10"/>
        <rFont val="Arial"/>
        <family val="2"/>
      </rPr>
      <t>pim9709c</t>
    </r>
    <r>
      <rPr>
        <sz val="10"/>
        <rFont val="Arial"/>
        <family val="2"/>
      </rPr>
      <t xml:space="preserve"> = public sector old-age pension </t>
    </r>
    <r>
      <rPr>
        <i/>
        <sz val="10"/>
        <rFont val="Arial"/>
        <family val="2"/>
      </rPr>
      <t>(pension de vieillesse du secteur public)</t>
    </r>
    <r>
      <rPr>
        <sz val="10"/>
        <rFont val="Arial"/>
        <family val="2"/>
      </rPr>
      <t xml:space="preserve">,
</t>
    </r>
    <r>
      <rPr>
        <i/>
        <sz val="10"/>
        <rFont val="Arial"/>
        <family val="2"/>
      </rPr>
      <t>pim9710b</t>
    </r>
    <r>
      <rPr>
        <sz val="10"/>
        <rFont val="Arial"/>
        <family val="2"/>
      </rPr>
      <t xml:space="preserve"> = public sector survivors' pension </t>
    </r>
    <r>
      <rPr>
        <i/>
        <sz val="10"/>
        <rFont val="Arial"/>
        <family val="2"/>
      </rPr>
      <t>(pension de veuf, veuve et orphelin du secteur public).</t>
    </r>
  </si>
  <si>
    <r>
      <t>PUNEMP =</t>
    </r>
    <r>
      <rPr>
        <i/>
        <sz val="10"/>
        <rFont val="Arial"/>
        <family val="2"/>
      </rPr>
      <t xml:space="preserve"> (pim9724  + pim9726) </t>
    </r>
    <r>
      <rPr>
        <sz val="10"/>
        <rFont val="Arial"/>
        <family val="2"/>
      </rPr>
      <t xml:space="preserve">*12,
where </t>
    </r>
    <r>
      <rPr>
        <i/>
        <sz val="10"/>
        <rFont val="Arial"/>
        <family val="2"/>
      </rPr>
      <t>pim9724</t>
    </r>
    <r>
      <rPr>
        <sz val="10"/>
        <rFont val="Arial"/>
        <family val="2"/>
      </rPr>
      <t xml:space="preserve"> = unemployment benefit </t>
    </r>
    <r>
      <rPr>
        <i/>
        <sz val="10"/>
        <rFont val="Arial"/>
        <family val="2"/>
      </rPr>
      <t>(indemnités de chômage)</t>
    </r>
    <r>
      <rPr>
        <sz val="10"/>
        <rFont val="Arial"/>
        <family val="2"/>
      </rPr>
      <t xml:space="preserve">,
</t>
    </r>
    <r>
      <rPr>
        <i/>
        <sz val="10"/>
        <rFont val="Arial"/>
        <family val="2"/>
      </rPr>
      <t>pim9726</t>
    </r>
    <r>
      <rPr>
        <sz val="10"/>
        <rFont val="Arial"/>
        <family val="2"/>
      </rPr>
      <t xml:space="preserve"> = redundancy pay </t>
    </r>
    <r>
      <rPr>
        <i/>
        <sz val="10"/>
        <rFont val="Arial"/>
        <family val="2"/>
      </rPr>
      <t>(indemnites de préavis, licenciement)</t>
    </r>
    <r>
      <rPr>
        <sz val="10"/>
        <rFont val="Arial"/>
        <family val="2"/>
      </rPr>
      <t>.</t>
    </r>
  </si>
  <si>
    <t>Including the normal unemployment benefit (for total and partial unemployment), the pre-retirement unemployment benefit and the pay/compensation in lieu of notice and severance pay in case of dismissal.</t>
  </si>
  <si>
    <r>
      <t>Including the pay/compensation in lieu of notice</t>
    </r>
    <r>
      <rPr>
        <i/>
        <sz val="10"/>
        <rFont val="Arial"/>
        <family val="2"/>
      </rPr>
      <t xml:space="preserve"> (indemnité compensatoire de préavis) </t>
    </r>
    <r>
      <rPr>
        <sz val="10"/>
        <rFont val="Arial"/>
        <family val="2"/>
      </rPr>
      <t xml:space="preserve">and severance pay </t>
    </r>
    <r>
      <rPr>
        <i/>
        <sz val="10"/>
        <rFont val="Arial"/>
        <family val="2"/>
      </rPr>
      <t xml:space="preserve">(indemnité de départ) </t>
    </r>
    <r>
      <rPr>
        <sz val="10"/>
        <rFont val="Arial"/>
        <family val="2"/>
      </rPr>
      <t>in case of dismissal.</t>
    </r>
  </si>
  <si>
    <t>V22 = V22S1 + V22S2.</t>
  </si>
  <si>
    <t>Inflates to total population.
10 adults had a missing weight; the (nine) corresponding households have been dropped.</t>
  </si>
  <si>
    <t>423 individuals aged less than 16 or in full-time education were not eligible for adult interview.</t>
  </si>
  <si>
    <t>423 individuals aged less than 16 or in full-time education were not eligible for adult interview.
This variable includes information on actual ongoing training (situation as of December 1997).</t>
  </si>
  <si>
    <t>423 individuals aged less than 16 or in full-time education were not eligible for adult interview.
Referring to current activity status (as of December 1997).
According to current activity status, individuals are routed to three sections of questionaaire:
- section on employment only for those coded 1 to 4 (in PLFS);
- section on job search only for those coded 5 to 8, plus 10 and 12;
- section on secondary activity for everybody.</t>
  </si>
  <si>
    <t>423 individuals aged less than 16 or in full-time education were not eligible for adult interview.
Question asked only to those coded 1 to 4 in PLFS.
Includes the ISCO classification at 2-digit level.</t>
  </si>
  <si>
    <t>423 individuals aged less than 16 or in full-time education were not eligible for adult interview.
Question asked only to those coded 1 or 2 in PACTIV.</t>
  </si>
  <si>
    <t>423 individuals aged less than 16 or in full-time education were not eligible for adult interview.
Question asked only to those coded 1 to 4 in PLFS.</t>
  </si>
  <si>
    <t>No missing values.
Not applicable (not eligible) = -1.</t>
  </si>
  <si>
    <t>No missing values.
Not applicable (not eligible or not in employment) = 0.</t>
  </si>
  <si>
    <t>No missing values.
Not applicable (not eligible or not working as employee) = 0.</t>
  </si>
  <si>
    <t>-1 question not asked
1 working (10 hours or more per week)
2 working (less than 10 hours per week)
3 apprenticeship
4 absent from work due to illness
5 unemployed (registered)
6 looking for work (not registered)
7 student
8 early retirement
9 retired
10 survivors pension
11 invalid
12 doing housework
13 other</t>
  </si>
  <si>
    <t>Inflates to total population.</t>
  </si>
  <si>
    <t>No missing values.
Not applicable (no spouse) = sysmis.
Not applicable (spouse not eligible) = -1.</t>
  </si>
  <si>
    <t>No missing values.
Not applicable (no spouse) = sysmis.
Not applicable (spouse not eligible or not in employment) = 0.</t>
  </si>
  <si>
    <t>Missing values = sysmis.
Not applicable (no spouse) = sysmis.
Not applicable (spouse not eligible or not in employment) = 0.</t>
  </si>
  <si>
    <t>No missing values.
Not applicable (no spouse) = sysmis.
Not applicable (spouse not eligible or not working as employee) = 0.</t>
  </si>
  <si>
    <t>No special scheme in Luxembourg.</t>
  </si>
  <si>
    <t>Information not separately available in original survey (compensatory allowance payable to beneficiaries of pensions whose revenues are below a certain ceiling is included in V25SR).</t>
  </si>
  <si>
    <t>Information not separately available in original survey (most likely included in V19S1).</t>
  </si>
  <si>
    <t>Information not separately available in original survey.</t>
  </si>
  <si>
    <t>This actually corresponds to net income and is equal to DPI.</t>
  </si>
  <si>
    <t xml:space="preserve">Please note that the original survey collected monthly amounts and number of months received. The data supplied to LIS had been fully imputed and monthualised (each variable included the monthly amount taking into account the number of months received), so that they simply needed to be mupltiplied by 12. </t>
  </si>
  <si>
    <r>
      <t xml:space="preserve">Original variable descriptives 
</t>
    </r>
    <r>
      <rPr>
        <b/>
        <sz val="8"/>
        <color indexed="10"/>
        <rFont val="Arial"/>
        <family val="2"/>
      </rPr>
      <t>(For income and expenditure variables calculated from more than 1 original variable)
(Please note that original variables contain monthly amounts)</t>
    </r>
  </si>
  <si>
    <r>
      <t>PSOCRET = (</t>
    </r>
    <r>
      <rPr>
        <i/>
        <sz val="10"/>
        <rFont val="Arial"/>
        <family val="2"/>
      </rPr>
      <t>pim9709a + pim9709b + pim9710a + pim9713</t>
    </r>
    <r>
      <rPr>
        <sz val="10"/>
        <rFont val="Arial"/>
        <family val="2"/>
      </rPr>
      <t xml:space="preserve">) * 12,
where </t>
    </r>
    <r>
      <rPr>
        <i/>
        <sz val="10"/>
        <rFont val="Arial"/>
        <family val="2"/>
      </rPr>
      <t>pim9709b</t>
    </r>
    <r>
      <rPr>
        <sz val="10"/>
        <rFont val="Arial"/>
        <family val="2"/>
      </rPr>
      <t xml:space="preserve"> = private sector old-age pension </t>
    </r>
    <r>
      <rPr>
        <i/>
        <sz val="10"/>
        <rFont val="Arial"/>
        <family val="2"/>
      </rPr>
      <t>(pension de vieillesse du secteur privé)</t>
    </r>
    <r>
      <rPr>
        <sz val="10"/>
        <rFont val="Arial"/>
        <family val="2"/>
      </rPr>
      <t xml:space="preserve">,
</t>
    </r>
    <r>
      <rPr>
        <i/>
        <sz val="10"/>
        <rFont val="Arial"/>
        <family val="2"/>
      </rPr>
      <t>pim9710a</t>
    </r>
    <r>
      <rPr>
        <sz val="10"/>
        <rFont val="Arial"/>
        <family val="2"/>
      </rPr>
      <t xml:space="preserve"> = private sector survivors pension </t>
    </r>
    <r>
      <rPr>
        <i/>
        <sz val="10"/>
        <rFont val="Arial"/>
        <family val="2"/>
      </rPr>
      <t>(pension de veuf, veuve et orphelin du secteur privé)</t>
    </r>
    <r>
      <rPr>
        <sz val="10"/>
        <rFont val="Arial"/>
        <family val="2"/>
      </rPr>
      <t xml:space="preserve">,
</t>
    </r>
    <r>
      <rPr>
        <i/>
        <sz val="10"/>
        <rFont val="Arial"/>
        <family val="2"/>
      </rPr>
      <t>pim9709a</t>
    </r>
    <r>
      <rPr>
        <sz val="10"/>
        <rFont val="Arial"/>
        <family val="2"/>
      </rPr>
      <t xml:space="preserve"> = early retirement pension </t>
    </r>
    <r>
      <rPr>
        <i/>
        <sz val="10"/>
        <rFont val="Arial"/>
        <family val="2"/>
      </rPr>
      <t>(pension de pré-retraite)</t>
    </r>
    <r>
      <rPr>
        <sz val="10"/>
        <rFont val="Arial"/>
        <family val="2"/>
      </rPr>
      <t xml:space="preserve">,
</t>
    </r>
    <r>
      <rPr>
        <i/>
        <sz val="10"/>
        <rFont val="Arial"/>
        <family val="2"/>
      </rPr>
      <t>pim9713</t>
    </r>
    <r>
      <rPr>
        <sz val="10"/>
        <rFont val="Arial"/>
        <family val="2"/>
      </rPr>
      <t xml:space="preserve"> = supplementary pension for miners and metallurgists </t>
    </r>
    <r>
      <rPr>
        <i/>
        <sz val="10"/>
        <rFont val="Arial"/>
        <family val="2"/>
      </rPr>
      <t>(prestations supplémentaires aux ouvriers mineurs, métallurgistes)</t>
    </r>
    <r>
      <rPr>
        <sz val="10"/>
        <rFont val="Arial"/>
        <family val="2"/>
      </rPr>
      <t>.</t>
    </r>
  </si>
  <si>
    <t>Aggregated over individuals (original individual level adult and child data)</t>
  </si>
  <si>
    <r>
      <t xml:space="preserve">V22S1 = sum(iV22S1) over individuals per household, 
where iV22S1 = </t>
    </r>
    <r>
      <rPr>
        <i/>
        <sz val="10"/>
        <rFont val="Arial"/>
        <family val="2"/>
      </rPr>
      <t>pim9722</t>
    </r>
    <r>
      <rPr>
        <sz val="10"/>
        <rFont val="Arial"/>
        <family val="2"/>
      </rPr>
      <t xml:space="preserve">*12 (if PSEX=2 &amp; </t>
    </r>
    <r>
      <rPr>
        <i/>
        <sz val="10"/>
        <rFont val="Arial"/>
        <family val="2"/>
      </rPr>
      <t>mim9704&gt;</t>
    </r>
    <r>
      <rPr>
        <sz val="10"/>
        <rFont val="Arial"/>
        <family val="2"/>
      </rPr>
      <t xml:space="preserve">0) + </t>
    </r>
    <r>
      <rPr>
        <i/>
        <sz val="10"/>
        <rFont val="Arial"/>
        <family val="2"/>
      </rPr>
      <t>pim9723</t>
    </r>
    <r>
      <rPr>
        <sz val="10"/>
        <rFont val="Arial"/>
        <family val="2"/>
      </rPr>
      <t xml:space="preserve">*12, 
and where </t>
    </r>
    <r>
      <rPr>
        <i/>
        <sz val="10"/>
        <rFont val="Arial"/>
        <family val="2"/>
      </rPr>
      <t>pim9722</t>
    </r>
    <r>
      <rPr>
        <sz val="10"/>
        <rFont val="Arial"/>
        <family val="2"/>
      </rPr>
      <t xml:space="preserve"> = temporary accident, sickness and maternity benefits </t>
    </r>
    <r>
      <rPr>
        <i/>
        <sz val="10"/>
        <rFont val="Arial"/>
        <family val="2"/>
      </rPr>
      <t>(prestation pour incapacité de travail, maladie, maternité)</t>
    </r>
    <r>
      <rPr>
        <sz val="10"/>
        <rFont val="Arial"/>
        <family val="2"/>
      </rPr>
      <t xml:space="preserve">,
</t>
    </r>
    <r>
      <rPr>
        <i/>
        <sz val="10"/>
        <rFont val="Arial"/>
        <family val="2"/>
      </rPr>
      <t xml:space="preserve">mim9704 </t>
    </r>
    <r>
      <rPr>
        <sz val="10"/>
        <rFont val="Arial"/>
        <family val="2"/>
      </rPr>
      <t>= birth allowances</t>
    </r>
    <r>
      <rPr>
        <i/>
        <sz val="10"/>
        <rFont val="Arial"/>
        <family val="2"/>
      </rPr>
      <t xml:space="preserve"> (prestations de naissance, pré- et postnatales)</t>
    </r>
    <r>
      <rPr>
        <sz val="10"/>
        <rFont val="Arial"/>
        <family val="2"/>
      </rPr>
      <t xml:space="preserve">,
</t>
    </r>
    <r>
      <rPr>
        <i/>
        <sz val="10"/>
        <rFont val="Arial"/>
        <family val="2"/>
      </rPr>
      <t>pim9723</t>
    </r>
    <r>
      <rPr>
        <sz val="10"/>
        <rFont val="Arial"/>
        <family val="2"/>
      </rPr>
      <t xml:space="preserve"> = maternity allowance </t>
    </r>
    <r>
      <rPr>
        <i/>
        <sz val="10"/>
        <rFont val="Arial"/>
        <family val="2"/>
      </rPr>
      <t>(allocation de maternité)</t>
    </r>
    <r>
      <rPr>
        <sz val="10"/>
        <rFont val="Arial"/>
        <family val="2"/>
      </rPr>
      <t>.</t>
    </r>
  </si>
  <si>
    <t>1 head
2 wife or steady partner 
3 oldest other adult 
4 2nd oldest oth adlt 
5 3rd oldest oth adlt 
31 4th oldest oth adlt 
32 5th oldest oth  dlt 
33 6th oldest oth adlt</t>
  </si>
  <si>
    <r>
      <t xml:space="preserve">PWEIGHT = </t>
    </r>
    <r>
      <rPr>
        <i/>
        <sz val="10"/>
        <rFont val="Arial"/>
        <family val="2"/>
      </rPr>
      <t>WTCAL97</t>
    </r>
    <r>
      <rPr>
        <sz val="10"/>
        <rFont val="Arial"/>
        <family val="2"/>
      </rPr>
      <t xml:space="preserve">,
where </t>
    </r>
    <r>
      <rPr>
        <i/>
        <sz val="10"/>
        <rFont val="Arial"/>
        <family val="2"/>
      </rPr>
      <t xml:space="preserve">WTCAL97 </t>
    </r>
    <r>
      <rPr>
        <sz val="10"/>
        <rFont val="Arial"/>
        <family val="2"/>
      </rPr>
      <t>= crossectional individual weight 1997 (</t>
    </r>
    <r>
      <rPr>
        <i/>
        <sz val="10"/>
        <rFont val="Arial"/>
        <family val="2"/>
      </rPr>
      <t>poids des individus transversaux de 1997)</t>
    </r>
    <r>
      <rPr>
        <sz val="10"/>
        <rFont val="Arial"/>
        <family val="2"/>
      </rPr>
      <t xml:space="preserve"> .</t>
    </r>
  </si>
  <si>
    <t>Actual ongoing education</t>
  </si>
  <si>
    <t>Only net incomes are recorded in original survey.</t>
  </si>
  <si>
    <r>
      <t>PNWAGE = (</t>
    </r>
    <r>
      <rPr>
        <i/>
        <sz val="10"/>
        <rFont val="Arial"/>
        <family val="2"/>
      </rPr>
      <t>pim9701+pim9702+pim9704+pim9705</t>
    </r>
    <r>
      <rPr>
        <sz val="10"/>
        <rFont val="Arial"/>
        <family val="2"/>
      </rPr>
      <t xml:space="preserve">) * 12,
where </t>
    </r>
    <r>
      <rPr>
        <i/>
        <sz val="10"/>
        <rFont val="Arial"/>
        <family val="2"/>
      </rPr>
      <t>pim9701</t>
    </r>
    <r>
      <rPr>
        <sz val="10"/>
        <rFont val="Arial"/>
        <family val="2"/>
      </rPr>
      <t xml:space="preserve"> = wage </t>
    </r>
    <r>
      <rPr>
        <i/>
        <sz val="10"/>
        <rFont val="Arial"/>
        <family val="2"/>
      </rPr>
      <t>(salaire)</t>
    </r>
    <r>
      <rPr>
        <sz val="10"/>
        <rFont val="Arial"/>
        <family val="2"/>
      </rPr>
      <t xml:space="preserve">,
</t>
    </r>
    <r>
      <rPr>
        <i/>
        <sz val="10"/>
        <rFont val="Arial"/>
        <family val="2"/>
      </rPr>
      <t>pim9702</t>
    </r>
    <r>
      <rPr>
        <sz val="10"/>
        <rFont val="Arial"/>
        <family val="2"/>
      </rPr>
      <t xml:space="preserve"> = end of year bonus </t>
    </r>
    <r>
      <rPr>
        <i/>
        <sz val="10"/>
        <rFont val="Arial"/>
        <family val="2"/>
      </rPr>
      <t>(primes de fin d'année)</t>
    </r>
    <r>
      <rPr>
        <sz val="10"/>
        <rFont val="Arial"/>
        <family val="2"/>
      </rPr>
      <t xml:space="preserve">,
</t>
    </r>
    <r>
      <rPr>
        <i/>
        <sz val="10"/>
        <rFont val="Arial"/>
        <family val="2"/>
      </rPr>
      <t>pim9704</t>
    </r>
    <r>
      <rPr>
        <sz val="10"/>
        <rFont val="Arial"/>
        <family val="2"/>
      </rPr>
      <t xml:space="preserve"> = income from occasional work </t>
    </r>
    <r>
      <rPr>
        <i/>
        <sz val="10"/>
        <rFont val="Arial"/>
        <family val="2"/>
      </rPr>
      <t>(revenus d'activité professionelle accessoire)</t>
    </r>
    <r>
      <rPr>
        <sz val="10"/>
        <rFont val="Arial"/>
        <family val="2"/>
      </rPr>
      <t xml:space="preserve">,
</t>
    </r>
    <r>
      <rPr>
        <i/>
        <sz val="10"/>
        <rFont val="Arial"/>
        <family val="2"/>
      </rPr>
      <t>pim9705</t>
    </r>
    <r>
      <rPr>
        <sz val="10"/>
        <rFont val="Arial"/>
        <family val="2"/>
      </rPr>
      <t xml:space="preserve"> = income from apprenticeship </t>
    </r>
    <r>
      <rPr>
        <i/>
        <sz val="10"/>
        <rFont val="Arial"/>
        <family val="2"/>
      </rPr>
      <t>(salaire d'apprentisage)</t>
    </r>
    <r>
      <rPr>
        <sz val="10"/>
        <rFont val="Arial"/>
        <family val="2"/>
      </rPr>
      <t>.</t>
    </r>
  </si>
  <si>
    <r>
      <t xml:space="preserve">D6 = sum(iD6) over individuals in household,
where iD6 = 1 if </t>
    </r>
    <r>
      <rPr>
        <i/>
        <sz val="10"/>
        <rFont val="Arial"/>
        <family val="2"/>
      </rPr>
      <t>(</t>
    </r>
    <r>
      <rPr>
        <sz val="10"/>
        <rFont val="Arial"/>
        <family val="2"/>
      </rPr>
      <t>PNWAGE</t>
    </r>
    <r>
      <rPr>
        <i/>
        <sz val="10"/>
        <rFont val="Arial"/>
        <family val="2"/>
      </rPr>
      <t>+pim9706+pim9707+pim9708)</t>
    </r>
    <r>
      <rPr>
        <sz val="10"/>
        <rFont val="Arial"/>
        <family val="2"/>
      </rPr>
      <t xml:space="preserve">&gt;0, 
and where  </t>
    </r>
    <r>
      <rPr>
        <i/>
        <sz val="10"/>
        <rFont val="Arial"/>
        <family val="2"/>
      </rPr>
      <t>pim9706</t>
    </r>
    <r>
      <rPr>
        <sz val="10"/>
        <rFont val="Arial"/>
        <family val="2"/>
      </rPr>
      <t xml:space="preserve"> = farm self-employment income </t>
    </r>
    <r>
      <rPr>
        <i/>
        <sz val="10"/>
        <rFont val="Arial"/>
        <family val="2"/>
      </rPr>
      <t>(exploitation agricole)</t>
    </r>
    <r>
      <rPr>
        <sz val="10"/>
        <rFont val="Arial"/>
        <family val="2"/>
      </rPr>
      <t xml:space="preserve">,
</t>
    </r>
    <r>
      <rPr>
        <i/>
        <sz val="10"/>
        <rFont val="Arial"/>
        <family val="2"/>
      </rPr>
      <t>pim9707</t>
    </r>
    <r>
      <rPr>
        <sz val="10"/>
        <rFont val="Arial"/>
        <family val="2"/>
      </rPr>
      <t xml:space="preserve"> = profit from industrial undertaking </t>
    </r>
    <r>
      <rPr>
        <i/>
        <sz val="10"/>
        <rFont val="Arial"/>
        <family val="2"/>
      </rPr>
      <t>(bénéfices industriel)</t>
    </r>
    <r>
      <rPr>
        <sz val="10"/>
        <rFont val="Arial"/>
        <family val="2"/>
      </rPr>
      <t xml:space="preserve">,
</t>
    </r>
    <r>
      <rPr>
        <i/>
        <sz val="10"/>
        <rFont val="Arial"/>
        <family val="2"/>
      </rPr>
      <t>pim9708</t>
    </r>
    <r>
      <rPr>
        <sz val="10"/>
        <rFont val="Arial"/>
        <family val="2"/>
      </rPr>
      <t xml:space="preserve"> = profit from free profession </t>
    </r>
    <r>
      <rPr>
        <i/>
        <sz val="10"/>
        <rFont val="Arial"/>
        <family val="2"/>
      </rPr>
      <t>(bénéfices d'une profession libérale)</t>
    </r>
    <r>
      <rPr>
        <sz val="10"/>
        <rFont val="Arial"/>
        <family val="2"/>
      </rPr>
      <t>.</t>
    </r>
  </si>
  <si>
    <t>Derived from LIS and original individual level adult data.</t>
  </si>
  <si>
    <t>Country specific household information</t>
  </si>
  <si>
    <t>Information not separately available in original survey (heating allowances are incuded in V25SR).</t>
  </si>
  <si>
    <t>Information not separately available in original survey (rental increases of the RMG are included in V25S1).</t>
  </si>
  <si>
    <r>
      <t xml:space="preserve">Including compensatory allowance </t>
    </r>
    <r>
      <rPr>
        <i/>
        <sz val="10"/>
        <rFont val="Arial"/>
        <family val="2"/>
      </rPr>
      <t>(allocation compensatoire)</t>
    </r>
    <r>
      <rPr>
        <sz val="10"/>
        <rFont val="Arial"/>
        <family val="2"/>
      </rPr>
      <t xml:space="preserve">[no new entitlements since 1989], advance maintenance payment </t>
    </r>
    <r>
      <rPr>
        <i/>
        <sz val="10"/>
        <rFont val="Arial"/>
        <family val="2"/>
      </rPr>
      <t>(avances de pensions alimentaires)</t>
    </r>
    <r>
      <rPr>
        <sz val="10"/>
        <rFont val="Arial"/>
        <family val="2"/>
      </rPr>
      <t xml:space="preserve">, heating allowance </t>
    </r>
    <r>
      <rPr>
        <i/>
        <sz val="10"/>
        <rFont val="Arial"/>
        <family val="2"/>
      </rPr>
      <t>(allocations de chauffage)</t>
    </r>
    <r>
      <rPr>
        <sz val="10"/>
        <rFont val="Arial"/>
        <family val="2"/>
      </rPr>
      <t xml:space="preserve"> from the National Solidarity Fund </t>
    </r>
    <r>
      <rPr>
        <i/>
        <sz val="10"/>
        <rFont val="Arial"/>
        <family val="2"/>
      </rPr>
      <t>(Fonds National de Solidarité)</t>
    </r>
    <r>
      <rPr>
        <sz val="10"/>
        <rFont val="Arial"/>
        <family val="2"/>
      </rPr>
      <t xml:space="preserve"> and all financial assistance from any public institutinos </t>
    </r>
    <r>
      <rPr>
        <i/>
        <sz val="10"/>
        <rFont val="Arial"/>
        <family val="2"/>
      </rPr>
      <t>(aide sociale publique)</t>
    </r>
    <r>
      <rPr>
        <sz val="10"/>
        <rFont val="Arial"/>
        <family val="2"/>
      </rPr>
      <t>.</t>
    </r>
  </si>
  <si>
    <r>
      <t xml:space="preserve">Containing the supplement to the RMG </t>
    </r>
    <r>
      <rPr>
        <i/>
        <sz val="10"/>
        <rFont val="Arial"/>
        <family val="2"/>
      </rPr>
      <t>(allocation complementaire du RMG)</t>
    </r>
    <r>
      <rPr>
        <sz val="10"/>
        <rFont val="Arial"/>
        <family val="2"/>
      </rPr>
      <t>, including its increases in case of invalidity</t>
    </r>
    <r>
      <rPr>
        <i/>
        <sz val="10"/>
        <rFont val="Arial"/>
        <family val="2"/>
      </rPr>
      <t xml:space="preserve"> (majorations pour impotence)</t>
    </r>
    <r>
      <rPr>
        <sz val="10"/>
        <rFont val="Arial"/>
        <family val="2"/>
      </rPr>
      <t xml:space="preserve"> and rental compensation </t>
    </r>
    <r>
      <rPr>
        <i/>
        <sz val="10"/>
        <rFont val="Arial"/>
        <family val="2"/>
      </rPr>
      <t>(compensation à charge de loyer).</t>
    </r>
  </si>
  <si>
    <t>Universal allowance for all mothers giving birth to live child.</t>
  </si>
  <si>
    <r>
      <t xml:space="preserve">V16 = sum(iV16) over individuals per household, 
where iV16 = </t>
    </r>
    <r>
      <rPr>
        <i/>
        <sz val="10"/>
        <rFont val="Arial"/>
        <family val="2"/>
      </rPr>
      <t>pim9722</t>
    </r>
    <r>
      <rPr>
        <sz val="10"/>
        <rFont val="Arial"/>
        <family val="2"/>
      </rPr>
      <t xml:space="preserve">*12 if PSEX=1 or </t>
    </r>
    <r>
      <rPr>
        <i/>
        <sz val="10"/>
        <rFont val="Arial"/>
        <family val="2"/>
      </rPr>
      <t>mim9704</t>
    </r>
    <r>
      <rPr>
        <sz val="10"/>
        <rFont val="Arial"/>
        <family val="2"/>
      </rPr>
      <t xml:space="preserve">&lt;=0, 
and where </t>
    </r>
    <r>
      <rPr>
        <i/>
        <sz val="10"/>
        <rFont val="Arial"/>
        <family val="2"/>
      </rPr>
      <t>pim9722</t>
    </r>
    <r>
      <rPr>
        <sz val="10"/>
        <rFont val="Arial"/>
        <family val="2"/>
      </rPr>
      <t xml:space="preserve"> = temporary accident, sickness and maternity benefits </t>
    </r>
    <r>
      <rPr>
        <i/>
        <sz val="10"/>
        <rFont val="Arial"/>
        <family val="2"/>
      </rPr>
      <t>(prestation pour incapacité de travail, maladie, maternité)</t>
    </r>
    <r>
      <rPr>
        <sz val="10"/>
        <rFont val="Arial"/>
        <family val="2"/>
      </rPr>
      <t>.</t>
    </r>
  </si>
  <si>
    <r>
      <t>Including sickness benefits and temporary invalidity benefits (for employment injuries and occupational diseases).
Maternity benefits, included in the original variable, have been separated and put into V22S1 by crosschecking for sex and receipt of birth grant (</t>
    </r>
    <r>
      <rPr>
        <i/>
        <sz val="10"/>
        <rFont val="Arial"/>
        <family val="2"/>
      </rPr>
      <t>mim9704</t>
    </r>
    <r>
      <rPr>
        <sz val="10"/>
        <rFont val="Arial"/>
        <family val="2"/>
      </rPr>
      <t>&gt;0).</t>
    </r>
  </si>
  <si>
    <t>Including pensions for permanent invalidity or death from employment injuries and occupational diseases (temporary benefits are included in V16).</t>
  </si>
  <si>
    <r>
      <t xml:space="preserve">V24S1 = sum(iV24S1) over individuals per household, 
where iV24S1 = </t>
    </r>
    <r>
      <rPr>
        <i/>
        <sz val="10"/>
        <rFont val="Arial"/>
        <family val="2"/>
      </rPr>
      <t xml:space="preserve">pim9714 </t>
    </r>
    <r>
      <rPr>
        <sz val="10"/>
        <rFont val="Arial"/>
        <family val="2"/>
      </rPr>
      <t xml:space="preserve">*12, 
and </t>
    </r>
    <r>
      <rPr>
        <i/>
        <sz val="10"/>
        <rFont val="Arial"/>
        <family val="2"/>
      </rPr>
      <t xml:space="preserve">pim9714 = </t>
    </r>
    <r>
      <rPr>
        <sz val="10"/>
        <rFont val="Arial"/>
        <family val="2"/>
      </rPr>
      <t>care allowance</t>
    </r>
    <r>
      <rPr>
        <i/>
        <sz val="10"/>
        <rFont val="Arial"/>
        <family val="2"/>
      </rPr>
      <t xml:space="preserve"> (allocation de soins)</t>
    </r>
    <r>
      <rPr>
        <sz val="10"/>
        <rFont val="Arial"/>
        <family val="2"/>
      </rPr>
      <t>.</t>
    </r>
  </si>
  <si>
    <r>
      <t xml:space="preserve">Including the constant care allowance </t>
    </r>
    <r>
      <rPr>
        <i/>
        <sz val="10"/>
        <rFont val="Arial"/>
        <family val="2"/>
      </rPr>
      <t>(allocation de soins)</t>
    </r>
    <r>
      <rPr>
        <sz val="10"/>
        <rFont val="Arial"/>
        <family val="2"/>
      </rPr>
      <t xml:space="preserve"> payable to the carer of an invalid who satisfies a </t>
    </r>
    <r>
      <rPr>
        <b/>
        <sz val="10"/>
        <rFont val="Arial"/>
        <family val="2"/>
      </rPr>
      <t>means-test</t>
    </r>
    <r>
      <rPr>
        <sz val="10"/>
        <rFont val="Arial"/>
        <family val="2"/>
      </rPr>
      <t>.
Please nte that in some cases the allowance has been reported by the invalid him/herself.</t>
    </r>
  </si>
  <si>
    <r>
      <t xml:space="preserve">V21S1 = sum(iV21S1) over individuals per household, 
where iV21S1 = </t>
    </r>
    <r>
      <rPr>
        <i/>
        <sz val="10"/>
        <rFont val="Arial"/>
        <family val="2"/>
      </rPr>
      <t>pim9724</t>
    </r>
    <r>
      <rPr>
        <sz val="10"/>
        <rFont val="Arial"/>
        <family val="2"/>
      </rPr>
      <t xml:space="preserve">*12, 
and where </t>
    </r>
    <r>
      <rPr>
        <i/>
        <sz val="10"/>
        <rFont val="Arial"/>
        <family val="2"/>
      </rPr>
      <t>pim9724</t>
    </r>
    <r>
      <rPr>
        <sz val="10"/>
        <rFont val="Arial"/>
        <family val="2"/>
      </rPr>
      <t xml:space="preserve"> = unemployment benefit </t>
    </r>
    <r>
      <rPr>
        <i/>
        <sz val="10"/>
        <rFont val="Arial"/>
        <family val="2"/>
      </rPr>
      <t>(indemnités de chômage)</t>
    </r>
    <r>
      <rPr>
        <sz val="10"/>
        <rFont val="Arial"/>
        <family val="2"/>
      </rPr>
      <t>.</t>
    </r>
  </si>
  <si>
    <t>Yearly allowance for all school-age children.</t>
  </si>
  <si>
    <t>Universal allowance for all children under 18.</t>
  </si>
  <si>
    <r>
      <t>V18 = sum(iV18) over individuals per household, 
where iV18 = (</t>
    </r>
    <r>
      <rPr>
        <i/>
        <sz val="10"/>
        <rFont val="Arial"/>
        <family val="2"/>
      </rPr>
      <t>pim9712+pim9715</t>
    </r>
    <r>
      <rPr>
        <sz val="10"/>
        <rFont val="Arial"/>
        <family val="2"/>
      </rPr>
      <t xml:space="preserve">)*12, 
and where </t>
    </r>
    <r>
      <rPr>
        <i/>
        <sz val="10"/>
        <rFont val="Arial"/>
        <family val="2"/>
      </rPr>
      <t>pim9712</t>
    </r>
    <r>
      <rPr>
        <sz val="10"/>
        <rFont val="Arial"/>
        <family val="2"/>
      </rPr>
      <t xml:space="preserve"> = invalidity pension </t>
    </r>
    <r>
      <rPr>
        <i/>
        <sz val="10"/>
        <rFont val="Arial"/>
        <family val="2"/>
      </rPr>
      <t>(pension d'invalidité)</t>
    </r>
    <r>
      <rPr>
        <sz val="10"/>
        <rFont val="Arial"/>
        <family val="2"/>
      </rPr>
      <t>,</t>
    </r>
    <r>
      <rPr>
        <i/>
        <sz val="10"/>
        <rFont val="Arial"/>
        <family val="2"/>
      </rPr>
      <t xml:space="preserve">
pim9715 = </t>
    </r>
    <r>
      <rPr>
        <sz val="10"/>
        <rFont val="Arial"/>
        <family val="2"/>
      </rPr>
      <t>benefit for severely handicapped</t>
    </r>
    <r>
      <rPr>
        <i/>
        <sz val="10"/>
        <rFont val="Arial"/>
        <family val="2"/>
      </rPr>
      <t xml:space="preserve"> (allocation pour personne gravement handicapée)</t>
    </r>
    <r>
      <rPr>
        <sz val="10"/>
        <rFont val="Arial"/>
        <family val="2"/>
      </rPr>
      <t>.</t>
    </r>
  </si>
  <si>
    <r>
      <t xml:space="preserve">Including unemployment benefits </t>
    </r>
    <r>
      <rPr>
        <i/>
        <sz val="10"/>
        <rFont val="Arial"/>
        <family val="2"/>
      </rPr>
      <t>(indemnités de chômage)</t>
    </r>
    <r>
      <rPr>
        <sz val="10"/>
        <rFont val="Arial"/>
        <family val="2"/>
      </rPr>
      <t xml:space="preserve"> for total and partial unemployment, and the pre-retirement benefit </t>
    </r>
    <r>
      <rPr>
        <i/>
        <sz val="10"/>
        <rFont val="Arial"/>
        <family val="2"/>
      </rPr>
      <t>(indemnité de pré-rétraite)</t>
    </r>
    <r>
      <rPr>
        <sz val="10"/>
        <rFont val="Arial"/>
        <family val="2"/>
      </rPr>
      <t>.</t>
    </r>
  </si>
  <si>
    <t>Information not separately available in original survey (included in V25SR).</t>
  </si>
  <si>
    <r>
      <t xml:space="preserve">Including the early retirement pension </t>
    </r>
    <r>
      <rPr>
        <i/>
        <sz val="10"/>
        <rFont val="Arial"/>
        <family val="2"/>
      </rPr>
      <t>(pension de pré-retraite)</t>
    </r>
    <r>
      <rPr>
        <sz val="10"/>
        <rFont val="Arial"/>
        <family val="2"/>
      </rPr>
      <t>.</t>
    </r>
  </si>
  <si>
    <r>
      <t xml:space="preserve">V19S3 = sum(iV19S3) over individuals per household, 
where iV19S3 = </t>
    </r>
    <r>
      <rPr>
        <i/>
        <sz val="10"/>
        <rFont val="Arial"/>
        <family val="2"/>
      </rPr>
      <t>pim9709a</t>
    </r>
    <r>
      <rPr>
        <sz val="10"/>
        <rFont val="Arial"/>
        <family val="2"/>
      </rPr>
      <t xml:space="preserve">*12, 
and where </t>
    </r>
    <r>
      <rPr>
        <i/>
        <sz val="10"/>
        <rFont val="Arial"/>
        <family val="2"/>
      </rPr>
      <t>pim9709a</t>
    </r>
    <r>
      <rPr>
        <sz val="10"/>
        <rFont val="Arial"/>
        <family val="2"/>
      </rPr>
      <t xml:space="preserve"> = early retirement pension </t>
    </r>
    <r>
      <rPr>
        <i/>
        <sz val="10"/>
        <rFont val="Arial"/>
        <family val="2"/>
      </rPr>
      <t>(pré-retraite)</t>
    </r>
    <r>
      <rPr>
        <sz val="10"/>
        <rFont val="Arial"/>
        <family val="2"/>
      </rPr>
      <t>.</t>
    </r>
  </si>
  <si>
    <t>Variable included in survey, but not supplied to LIS.</t>
  </si>
  <si>
    <r>
      <t>Original survey:</t>
    </r>
    <r>
      <rPr>
        <i/>
        <sz val="10"/>
        <rFont val="Arial"/>
        <family val="2"/>
      </rPr>
      <t xml:space="preserve"> PSELL II - Panel Socio Economique Liewen zu Letzebuerg</t>
    </r>
    <r>
      <rPr>
        <sz val="10"/>
        <rFont val="Arial"/>
        <family val="2"/>
      </rPr>
      <t>; survey held in 1998; income data relate to 1997.</t>
    </r>
  </si>
  <si>
    <t>Original individual level data</t>
  </si>
  <si>
    <r>
      <t>PAGE =</t>
    </r>
    <r>
      <rPr>
        <i/>
        <sz val="10"/>
        <rFont val="Arial"/>
        <family val="2"/>
      </rPr>
      <t>i97DE001</t>
    </r>
    <r>
      <rPr>
        <sz val="10"/>
        <rFont val="Arial"/>
        <family val="2"/>
      </rPr>
      <t xml:space="preserve">,
where </t>
    </r>
    <r>
      <rPr>
        <i/>
        <sz val="10"/>
        <rFont val="Arial"/>
        <family val="2"/>
      </rPr>
      <t>i97DE001</t>
    </r>
    <r>
      <rPr>
        <sz val="10"/>
        <rFont val="Arial"/>
        <family val="2"/>
      </rPr>
      <t xml:space="preserve"> = age </t>
    </r>
    <r>
      <rPr>
        <i/>
        <sz val="10"/>
        <rFont val="Arial"/>
        <family val="2"/>
      </rPr>
      <t>(age en continu)</t>
    </r>
    <r>
      <rPr>
        <sz val="10"/>
        <rFont val="Arial"/>
        <family val="2"/>
      </rPr>
      <t>.</t>
    </r>
  </si>
  <si>
    <t>Original individual level adult data</t>
  </si>
  <si>
    <r>
      <t xml:space="preserve">PSEX = </t>
    </r>
    <r>
      <rPr>
        <i/>
        <sz val="10"/>
        <rFont val="Arial"/>
        <family val="2"/>
      </rPr>
      <t>i97L07</t>
    </r>
    <r>
      <rPr>
        <sz val="10"/>
        <rFont val="Arial"/>
        <family val="2"/>
      </rPr>
      <t xml:space="preserve">,
where </t>
    </r>
    <r>
      <rPr>
        <i/>
        <sz val="10"/>
        <rFont val="Arial"/>
        <family val="2"/>
      </rPr>
      <t xml:space="preserve">i97L07 </t>
    </r>
    <r>
      <rPr>
        <sz val="10"/>
        <rFont val="Arial"/>
        <family val="2"/>
      </rPr>
      <t xml:space="preserve">= sex </t>
    </r>
    <r>
      <rPr>
        <i/>
        <sz val="10"/>
        <rFont val="Arial"/>
        <family val="2"/>
      </rPr>
      <t>(sexe)</t>
    </r>
    <r>
      <rPr>
        <sz val="10"/>
        <rFont val="Arial"/>
        <family val="2"/>
      </rPr>
      <t>.</t>
    </r>
  </si>
  <si>
    <r>
      <t>See variables description.</t>
    </r>
    <r>
      <rPr>
        <i/>
        <sz val="10"/>
        <rFont val="Arial"/>
        <family val="2"/>
      </rPr>
      <t xml:space="preserve">
</t>
    </r>
    <r>
      <rPr>
        <sz val="10"/>
        <rFont val="Arial"/>
        <family val="2"/>
      </rPr>
      <t>(original variable</t>
    </r>
    <r>
      <rPr>
        <i/>
        <sz val="10"/>
        <rFont val="Arial"/>
        <family val="2"/>
      </rPr>
      <t>: m01L00</t>
    </r>
    <r>
      <rPr>
        <sz val="10"/>
        <rFont val="Arial"/>
        <family val="2"/>
      </rPr>
      <t xml:space="preserve"> = household number / </t>
    </r>
    <r>
      <rPr>
        <i/>
        <sz val="10"/>
        <rFont val="Arial"/>
        <family val="2"/>
      </rPr>
      <t>numéro du ménage archivé</t>
    </r>
    <r>
      <rPr>
        <sz val="10"/>
        <rFont val="Arial"/>
        <family val="2"/>
      </rPr>
      <t>)</t>
    </r>
  </si>
  <si>
    <r>
      <t>CAGE =</t>
    </r>
    <r>
      <rPr>
        <i/>
        <sz val="10"/>
        <rFont val="Arial"/>
        <family val="2"/>
      </rPr>
      <t>i97DE001</t>
    </r>
    <r>
      <rPr>
        <sz val="10"/>
        <rFont val="Arial"/>
        <family val="2"/>
      </rPr>
      <t xml:space="preserve">,
where </t>
    </r>
    <r>
      <rPr>
        <i/>
        <sz val="10"/>
        <rFont val="Arial"/>
        <family val="2"/>
      </rPr>
      <t>i97DE001</t>
    </r>
    <r>
      <rPr>
        <sz val="10"/>
        <rFont val="Arial"/>
        <family val="2"/>
      </rPr>
      <t xml:space="preserve"> = age </t>
    </r>
    <r>
      <rPr>
        <i/>
        <sz val="10"/>
        <rFont val="Arial"/>
        <family val="2"/>
      </rPr>
      <t>(age en continu)</t>
    </r>
    <r>
      <rPr>
        <sz val="10"/>
        <rFont val="Arial"/>
        <family val="2"/>
      </rPr>
      <t>.</t>
    </r>
  </si>
  <si>
    <r>
      <t xml:space="preserve">CSEX = </t>
    </r>
    <r>
      <rPr>
        <i/>
        <sz val="10"/>
        <rFont val="Arial"/>
        <family val="2"/>
      </rPr>
      <t>i97L07</t>
    </r>
    <r>
      <rPr>
        <sz val="10"/>
        <rFont val="Arial"/>
        <family val="2"/>
      </rPr>
      <t xml:space="preserve">,
where </t>
    </r>
    <r>
      <rPr>
        <i/>
        <sz val="10"/>
        <rFont val="Arial"/>
        <family val="2"/>
      </rPr>
      <t xml:space="preserve">i97L07 </t>
    </r>
    <r>
      <rPr>
        <sz val="10"/>
        <rFont val="Arial"/>
        <family val="2"/>
      </rPr>
      <t xml:space="preserve">= sex </t>
    </r>
    <r>
      <rPr>
        <i/>
        <sz val="10"/>
        <rFont val="Arial"/>
        <family val="2"/>
      </rPr>
      <t>(sexe)</t>
    </r>
    <r>
      <rPr>
        <sz val="10"/>
        <rFont val="Arial"/>
        <family val="2"/>
      </rPr>
      <t>.</t>
    </r>
  </si>
</sst>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14">
    <font>
      <sz val="10"/>
      <name val="Arial"/>
      <family val="0"/>
    </font>
    <font>
      <b/>
      <sz val="10"/>
      <name val="Arial"/>
      <family val="0"/>
    </font>
    <font>
      <b/>
      <sz val="10"/>
      <color indexed="10"/>
      <name val="Arial"/>
      <family val="0"/>
    </font>
    <font>
      <b/>
      <sz val="10"/>
      <color indexed="12"/>
      <name val="Arial"/>
      <family val="0"/>
    </font>
    <font>
      <b/>
      <sz val="10"/>
      <color indexed="48"/>
      <name val="Arial"/>
      <family val="2"/>
    </font>
    <font>
      <sz val="10"/>
      <color indexed="10"/>
      <name val="Arial"/>
      <family val="2"/>
    </font>
    <font>
      <sz val="10"/>
      <color indexed="9"/>
      <name val="Arial"/>
      <family val="2"/>
    </font>
    <font>
      <i/>
      <sz val="10"/>
      <name val="Arial"/>
      <family val="2"/>
    </font>
    <font>
      <u val="single"/>
      <sz val="10"/>
      <color indexed="12"/>
      <name val="Arial"/>
      <family val="0"/>
    </font>
    <font>
      <u val="single"/>
      <sz val="10"/>
      <color indexed="36"/>
      <name val="Arial"/>
      <family val="0"/>
    </font>
    <font>
      <b/>
      <sz val="8"/>
      <color indexed="10"/>
      <name val="Arial"/>
      <family val="2"/>
    </font>
    <font>
      <sz val="8"/>
      <name val="Tahoma"/>
      <family val="0"/>
    </font>
    <font>
      <sz val="8"/>
      <name val="Arial"/>
      <family val="2"/>
    </font>
    <font>
      <b/>
      <sz val="8"/>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Alignment="1">
      <alignment horizontal="center"/>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left" wrapText="1"/>
    </xf>
    <xf numFmtId="0" fontId="0" fillId="0" borderId="0" xfId="0" applyAlignment="1">
      <alignment horizontal="left"/>
    </xf>
    <xf numFmtId="0" fontId="2" fillId="0" borderId="1"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left" wrapText="1"/>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0" fillId="0" borderId="1" xfId="0" applyFont="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left" wrapText="1"/>
    </xf>
    <xf numFmtId="0" fontId="1" fillId="0" borderId="1" xfId="0" applyFont="1" applyFill="1" applyBorder="1" applyAlignment="1">
      <alignment horizontal="center" wrapText="1"/>
    </xf>
    <xf numFmtId="0" fontId="0" fillId="0" borderId="1" xfId="0" applyFont="1" applyFill="1" applyBorder="1" applyAlignment="1">
      <alignment horizontal="left" wrapText="1"/>
    </xf>
    <xf numFmtId="0" fontId="8" fillId="0" borderId="1" xfId="20" applyBorder="1" applyAlignment="1">
      <alignment horizontal="left" wrapText="1"/>
    </xf>
    <xf numFmtId="0" fontId="0"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Border="1" applyAlignment="1">
      <alignment horizontal="centerContinuous" wrapText="1"/>
    </xf>
    <xf numFmtId="0" fontId="5" fillId="0" borderId="1" xfId="0" applyFont="1" applyBorder="1" applyAlignment="1">
      <alignment horizontal="left" wrapText="1"/>
    </xf>
    <xf numFmtId="0" fontId="1" fillId="0" borderId="1" xfId="0" applyFont="1" applyBorder="1" applyAlignment="1">
      <alignment horizontal="centerContinuous" wrapText="1"/>
    </xf>
    <xf numFmtId="0" fontId="0" fillId="0" borderId="1" xfId="0" applyFont="1" applyBorder="1" applyAlignment="1">
      <alignment horizontal="right" wrapText="1"/>
    </xf>
    <xf numFmtId="0" fontId="0" fillId="0" borderId="0" xfId="0" applyFont="1" applyAlignment="1">
      <alignment wrapText="1"/>
    </xf>
    <xf numFmtId="0" fontId="2" fillId="0" borderId="4" xfId="0" applyFont="1" applyBorder="1" applyAlignment="1">
      <alignment horizontal="left"/>
    </xf>
    <xf numFmtId="0" fontId="2" fillId="0" borderId="5" xfId="0" applyFont="1" applyFill="1" applyBorder="1" applyAlignment="1">
      <alignment horizontal="center" wrapText="1"/>
    </xf>
    <xf numFmtId="0" fontId="0" fillId="0" borderId="0" xfId="0" applyAlignment="1">
      <alignment/>
    </xf>
    <xf numFmtId="0" fontId="0" fillId="0" borderId="1" xfId="0" applyBorder="1" applyAlignment="1">
      <alignment/>
    </xf>
    <xf numFmtId="0" fontId="0" fillId="0" borderId="0" xfId="0" applyAlignment="1">
      <alignment horizontal="right"/>
    </xf>
    <xf numFmtId="0" fontId="1" fillId="0" borderId="1" xfId="0" applyFont="1" applyBorder="1" applyAlignment="1">
      <alignment horizontal="center" wrapText="1"/>
    </xf>
    <xf numFmtId="0" fontId="0" fillId="0" borderId="1" xfId="0" applyFont="1" applyBorder="1" applyAlignment="1">
      <alignment wrapText="1"/>
    </xf>
    <xf numFmtId="0" fontId="1" fillId="0" borderId="1" xfId="0" applyFont="1" applyBorder="1" applyAlignment="1">
      <alignment wrapText="1"/>
    </xf>
    <xf numFmtId="0" fontId="6" fillId="0" borderId="1" xfId="0" applyFont="1" applyBorder="1" applyAlignment="1">
      <alignment wrapText="1"/>
    </xf>
    <xf numFmtId="0" fontId="1" fillId="0" borderId="6" xfId="0" applyFont="1" applyBorder="1" applyAlignment="1">
      <alignment wrapText="1"/>
    </xf>
    <xf numFmtId="0" fontId="1" fillId="2" borderId="1" xfId="0" applyFont="1" applyFill="1" applyBorder="1" applyAlignment="1">
      <alignment wrapText="1"/>
    </xf>
    <xf numFmtId="0" fontId="2" fillId="0" borderId="4" xfId="0" applyFont="1" applyFill="1" applyBorder="1" applyAlignment="1">
      <alignment horizontal="left"/>
    </xf>
    <xf numFmtId="0" fontId="4" fillId="0" borderId="1" xfId="0" applyFont="1" applyFill="1" applyBorder="1" applyAlignment="1">
      <alignment horizontal="center" wrapText="1"/>
    </xf>
    <xf numFmtId="0" fontId="3" fillId="0" borderId="1" xfId="0" applyFont="1" applyFill="1" applyBorder="1" applyAlignment="1">
      <alignment horizontal="center" wrapText="1"/>
    </xf>
    <xf numFmtId="0" fontId="0" fillId="0" borderId="1" xfId="0" applyNumberFormat="1" applyFont="1" applyBorder="1" applyAlignment="1">
      <alignment horizontal="right" wrapText="1"/>
    </xf>
    <xf numFmtId="0" fontId="6" fillId="0" borderId="1" xfId="0" applyFont="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wrapText="1"/>
    </xf>
    <xf numFmtId="0" fontId="0" fillId="0" borderId="0" xfId="0" applyFill="1" applyAlignment="1">
      <alignment/>
    </xf>
    <xf numFmtId="0" fontId="10" fillId="0" borderId="1" xfId="0" applyFont="1" applyBorder="1" applyAlignment="1">
      <alignment horizontal="centerContinuous" wrapText="1"/>
    </xf>
    <xf numFmtId="0" fontId="1" fillId="0" borderId="1" xfId="0" applyFont="1" applyFill="1" applyBorder="1" applyAlignment="1">
      <alignment horizontal="left" wrapText="1"/>
    </xf>
    <xf numFmtId="0" fontId="1" fillId="2" borderId="8" xfId="0" applyFont="1" applyFill="1" applyBorder="1" applyAlignment="1">
      <alignment horizontal="left" wrapText="1"/>
    </xf>
    <xf numFmtId="0" fontId="3" fillId="2" borderId="1" xfId="0"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0" fillId="0" borderId="1" xfId="0" applyFont="1" applyBorder="1" applyAlignment="1" quotePrefix="1">
      <alignment horizontal="left" wrapText="1"/>
    </xf>
    <xf numFmtId="0" fontId="10" fillId="0" borderId="4" xfId="0" applyFont="1" applyBorder="1" applyAlignment="1">
      <alignment horizontal="center" wrapText="1"/>
    </xf>
    <xf numFmtId="0" fontId="12" fillId="0" borderId="2" xfId="0" applyFont="1" applyBorder="1" applyAlignment="1">
      <alignment/>
    </xf>
    <xf numFmtId="0" fontId="12" fillId="0" borderId="3" xfId="0" applyFont="1" applyBorder="1" applyAlignment="1">
      <alignment/>
    </xf>
    <xf numFmtId="0" fontId="10" fillId="0" borderId="4"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2" fillId="0" borderId="4" xfId="0" applyFont="1" applyBorder="1" applyAlignment="1">
      <alignment horizontal="left" wrapText="1"/>
    </xf>
    <xf numFmtId="0" fontId="2" fillId="0" borderId="2" xfId="0" applyFont="1" applyBorder="1" applyAlignment="1">
      <alignment horizontal="left" wrapText="1"/>
    </xf>
    <xf numFmtId="0" fontId="0" fillId="0" borderId="2" xfId="0"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 Id="rId3" Type="http://schemas.openxmlformats.org/officeDocument/2006/relationships/image" Target="../media/image14.emf" /><Relationship Id="rId4" Type="http://schemas.openxmlformats.org/officeDocument/2006/relationships/image" Target="../media/image10.emf" /><Relationship Id="rId5" Type="http://schemas.openxmlformats.org/officeDocument/2006/relationships/image" Target="../media/image15.emf" /><Relationship Id="rId6" Type="http://schemas.openxmlformats.org/officeDocument/2006/relationships/image" Target="../media/image1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2.emf" /><Relationship Id="rId10" Type="http://schemas.openxmlformats.org/officeDocument/2006/relationships/image" Target="../media/image6.emf" /><Relationship Id="rId1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11.emf" /><Relationship Id="rId4"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120</xdr:row>
      <xdr:rowOff>419100</xdr:rowOff>
    </xdr:from>
    <xdr:to>
      <xdr:col>15</xdr:col>
      <xdr:colOff>180975</xdr:colOff>
      <xdr:row>121</xdr:row>
      <xdr:rowOff>47625</xdr:rowOff>
    </xdr:to>
    <xdr:pic>
      <xdr:nvPicPr>
        <xdr:cNvPr id="1" name="Picture 105"/>
        <xdr:cNvPicPr preferRelativeResize="1">
          <a:picLocks noChangeAspect="1"/>
        </xdr:cNvPicPr>
      </xdr:nvPicPr>
      <xdr:blipFill>
        <a:blip r:embed="rId1"/>
        <a:stretch>
          <a:fillRect/>
        </a:stretch>
      </xdr:blipFill>
      <xdr:spPr>
        <a:xfrm>
          <a:off x="22126575" y="81400650"/>
          <a:ext cx="4857750" cy="952500"/>
        </a:xfrm>
        <a:prstGeom prst="rect">
          <a:avLst/>
        </a:prstGeom>
        <a:noFill/>
        <a:ln w="9525" cmpd="sng">
          <a:noFill/>
        </a:ln>
      </xdr:spPr>
    </xdr:pic>
    <xdr:clientData/>
  </xdr:twoCellAnchor>
  <xdr:twoCellAnchor editAs="oneCell">
    <xdr:from>
      <xdr:col>14</xdr:col>
      <xdr:colOff>0</xdr:colOff>
      <xdr:row>72</xdr:row>
      <xdr:rowOff>581025</xdr:rowOff>
    </xdr:from>
    <xdr:to>
      <xdr:col>15</xdr:col>
      <xdr:colOff>190500</xdr:colOff>
      <xdr:row>73</xdr:row>
      <xdr:rowOff>19050</xdr:rowOff>
    </xdr:to>
    <xdr:pic>
      <xdr:nvPicPr>
        <xdr:cNvPr id="2" name="Picture 102"/>
        <xdr:cNvPicPr preferRelativeResize="1">
          <a:picLocks noChangeAspect="1"/>
        </xdr:cNvPicPr>
      </xdr:nvPicPr>
      <xdr:blipFill>
        <a:blip r:embed="rId2"/>
        <a:stretch>
          <a:fillRect/>
        </a:stretch>
      </xdr:blipFill>
      <xdr:spPr>
        <a:xfrm>
          <a:off x="22126575" y="54930675"/>
          <a:ext cx="4867275" cy="1114425"/>
        </a:xfrm>
        <a:prstGeom prst="rect">
          <a:avLst/>
        </a:prstGeom>
        <a:noFill/>
        <a:ln w="9525" cmpd="sng">
          <a:noFill/>
        </a:ln>
      </xdr:spPr>
    </xdr:pic>
    <xdr:clientData/>
  </xdr:twoCellAnchor>
  <xdr:twoCellAnchor editAs="oneCell">
    <xdr:from>
      <xdr:col>14</xdr:col>
      <xdr:colOff>0</xdr:colOff>
      <xdr:row>56</xdr:row>
      <xdr:rowOff>0</xdr:rowOff>
    </xdr:from>
    <xdr:to>
      <xdr:col>15</xdr:col>
      <xdr:colOff>190500</xdr:colOff>
      <xdr:row>57</xdr:row>
      <xdr:rowOff>47625</xdr:rowOff>
    </xdr:to>
    <xdr:pic>
      <xdr:nvPicPr>
        <xdr:cNvPr id="3" name="Picture 98"/>
        <xdr:cNvPicPr preferRelativeResize="1">
          <a:picLocks noChangeAspect="1"/>
        </xdr:cNvPicPr>
      </xdr:nvPicPr>
      <xdr:blipFill>
        <a:blip r:embed="rId3"/>
        <a:stretch>
          <a:fillRect/>
        </a:stretch>
      </xdr:blipFill>
      <xdr:spPr>
        <a:xfrm>
          <a:off x="22126575" y="45891450"/>
          <a:ext cx="4867275" cy="1457325"/>
        </a:xfrm>
        <a:prstGeom prst="rect">
          <a:avLst/>
        </a:prstGeom>
        <a:noFill/>
        <a:ln w="9525" cmpd="sng">
          <a:noFill/>
        </a:ln>
      </xdr:spPr>
    </xdr:pic>
    <xdr:clientData/>
  </xdr:twoCellAnchor>
  <xdr:twoCellAnchor editAs="oneCell">
    <xdr:from>
      <xdr:col>14</xdr:col>
      <xdr:colOff>0</xdr:colOff>
      <xdr:row>55</xdr:row>
      <xdr:rowOff>0</xdr:rowOff>
    </xdr:from>
    <xdr:to>
      <xdr:col>15</xdr:col>
      <xdr:colOff>190500</xdr:colOff>
      <xdr:row>56</xdr:row>
      <xdr:rowOff>28575</xdr:rowOff>
    </xdr:to>
    <xdr:pic>
      <xdr:nvPicPr>
        <xdr:cNvPr id="4" name="Picture 99"/>
        <xdr:cNvPicPr preferRelativeResize="1">
          <a:picLocks noChangeAspect="1"/>
        </xdr:cNvPicPr>
      </xdr:nvPicPr>
      <xdr:blipFill>
        <a:blip r:embed="rId4"/>
        <a:stretch>
          <a:fillRect/>
        </a:stretch>
      </xdr:blipFill>
      <xdr:spPr>
        <a:xfrm>
          <a:off x="22126575" y="44805600"/>
          <a:ext cx="4867275" cy="1114425"/>
        </a:xfrm>
        <a:prstGeom prst="rect">
          <a:avLst/>
        </a:prstGeom>
        <a:noFill/>
        <a:ln w="9525" cmpd="sng">
          <a:noFill/>
        </a:ln>
      </xdr:spPr>
    </xdr:pic>
    <xdr:clientData/>
  </xdr:twoCellAnchor>
  <xdr:twoCellAnchor editAs="oneCell">
    <xdr:from>
      <xdr:col>14</xdr:col>
      <xdr:colOff>0</xdr:colOff>
      <xdr:row>69</xdr:row>
      <xdr:rowOff>0</xdr:rowOff>
    </xdr:from>
    <xdr:to>
      <xdr:col>15</xdr:col>
      <xdr:colOff>190500</xdr:colOff>
      <xdr:row>70</xdr:row>
      <xdr:rowOff>28575</xdr:rowOff>
    </xdr:to>
    <xdr:pic>
      <xdr:nvPicPr>
        <xdr:cNvPr id="5" name="Picture 100"/>
        <xdr:cNvPicPr preferRelativeResize="1">
          <a:picLocks noChangeAspect="1"/>
        </xdr:cNvPicPr>
      </xdr:nvPicPr>
      <xdr:blipFill>
        <a:blip r:embed="rId5"/>
        <a:stretch>
          <a:fillRect/>
        </a:stretch>
      </xdr:blipFill>
      <xdr:spPr>
        <a:xfrm>
          <a:off x="22126575" y="52111275"/>
          <a:ext cx="4867275" cy="1114425"/>
        </a:xfrm>
        <a:prstGeom prst="rect">
          <a:avLst/>
        </a:prstGeom>
        <a:noFill/>
        <a:ln w="9525" cmpd="sng">
          <a:noFill/>
        </a:ln>
      </xdr:spPr>
    </xdr:pic>
    <xdr:clientData/>
  </xdr:twoCellAnchor>
  <xdr:twoCellAnchor editAs="oneCell">
    <xdr:from>
      <xdr:col>14</xdr:col>
      <xdr:colOff>0</xdr:colOff>
      <xdr:row>72</xdr:row>
      <xdr:rowOff>0</xdr:rowOff>
    </xdr:from>
    <xdr:to>
      <xdr:col>15</xdr:col>
      <xdr:colOff>190500</xdr:colOff>
      <xdr:row>72</xdr:row>
      <xdr:rowOff>942975</xdr:rowOff>
    </xdr:to>
    <xdr:pic>
      <xdr:nvPicPr>
        <xdr:cNvPr id="6" name="Picture 101"/>
        <xdr:cNvPicPr preferRelativeResize="1">
          <a:picLocks noChangeAspect="1"/>
        </xdr:cNvPicPr>
      </xdr:nvPicPr>
      <xdr:blipFill>
        <a:blip r:embed="rId6"/>
        <a:stretch>
          <a:fillRect/>
        </a:stretch>
      </xdr:blipFill>
      <xdr:spPr>
        <a:xfrm>
          <a:off x="22126575" y="54349650"/>
          <a:ext cx="4867275" cy="942975"/>
        </a:xfrm>
        <a:prstGeom prst="rect">
          <a:avLst/>
        </a:prstGeom>
        <a:noFill/>
        <a:ln w="9525" cmpd="sng">
          <a:noFill/>
        </a:ln>
      </xdr:spPr>
    </xdr:pic>
    <xdr:clientData/>
  </xdr:twoCellAnchor>
  <xdr:twoCellAnchor editAs="oneCell">
    <xdr:from>
      <xdr:col>14</xdr:col>
      <xdr:colOff>0</xdr:colOff>
      <xdr:row>88</xdr:row>
      <xdr:rowOff>0</xdr:rowOff>
    </xdr:from>
    <xdr:to>
      <xdr:col>15</xdr:col>
      <xdr:colOff>190500</xdr:colOff>
      <xdr:row>89</xdr:row>
      <xdr:rowOff>47625</xdr:rowOff>
    </xdr:to>
    <xdr:pic>
      <xdr:nvPicPr>
        <xdr:cNvPr id="7" name="Picture 103"/>
        <xdr:cNvPicPr preferRelativeResize="1">
          <a:picLocks noChangeAspect="1"/>
        </xdr:cNvPicPr>
      </xdr:nvPicPr>
      <xdr:blipFill>
        <a:blip r:embed="rId7"/>
        <a:stretch>
          <a:fillRect/>
        </a:stretch>
      </xdr:blipFill>
      <xdr:spPr>
        <a:xfrm>
          <a:off x="22126575" y="60864750"/>
          <a:ext cx="4867275" cy="1133475"/>
        </a:xfrm>
        <a:prstGeom prst="rect">
          <a:avLst/>
        </a:prstGeom>
        <a:noFill/>
        <a:ln w="9525" cmpd="sng">
          <a:noFill/>
        </a:ln>
      </xdr:spPr>
    </xdr:pic>
    <xdr:clientData/>
  </xdr:twoCellAnchor>
  <xdr:twoCellAnchor editAs="oneCell">
    <xdr:from>
      <xdr:col>14</xdr:col>
      <xdr:colOff>0</xdr:colOff>
      <xdr:row>120</xdr:row>
      <xdr:rowOff>0</xdr:rowOff>
    </xdr:from>
    <xdr:to>
      <xdr:col>15</xdr:col>
      <xdr:colOff>180975</xdr:colOff>
      <xdr:row>120</xdr:row>
      <xdr:rowOff>942975</xdr:rowOff>
    </xdr:to>
    <xdr:pic>
      <xdr:nvPicPr>
        <xdr:cNvPr id="8" name="Picture 104"/>
        <xdr:cNvPicPr preferRelativeResize="1">
          <a:picLocks noChangeAspect="1"/>
        </xdr:cNvPicPr>
      </xdr:nvPicPr>
      <xdr:blipFill>
        <a:blip r:embed="rId8"/>
        <a:stretch>
          <a:fillRect/>
        </a:stretch>
      </xdr:blipFill>
      <xdr:spPr>
        <a:xfrm>
          <a:off x="22126575" y="80981550"/>
          <a:ext cx="4857750" cy="942975"/>
        </a:xfrm>
        <a:prstGeom prst="rect">
          <a:avLst/>
        </a:prstGeom>
        <a:noFill/>
        <a:ln w="9525" cmpd="sng">
          <a:noFill/>
        </a:ln>
      </xdr:spPr>
    </xdr:pic>
    <xdr:clientData/>
  </xdr:twoCellAnchor>
  <xdr:twoCellAnchor editAs="oneCell">
    <xdr:from>
      <xdr:col>14</xdr:col>
      <xdr:colOff>0</xdr:colOff>
      <xdr:row>140</xdr:row>
      <xdr:rowOff>0</xdr:rowOff>
    </xdr:from>
    <xdr:to>
      <xdr:col>15</xdr:col>
      <xdr:colOff>180975</xdr:colOff>
      <xdr:row>141</xdr:row>
      <xdr:rowOff>28575</xdr:rowOff>
    </xdr:to>
    <xdr:pic>
      <xdr:nvPicPr>
        <xdr:cNvPr id="9" name="Picture 106"/>
        <xdr:cNvPicPr preferRelativeResize="1">
          <a:picLocks noChangeAspect="1"/>
        </xdr:cNvPicPr>
      </xdr:nvPicPr>
      <xdr:blipFill>
        <a:blip r:embed="rId9"/>
        <a:stretch>
          <a:fillRect/>
        </a:stretch>
      </xdr:blipFill>
      <xdr:spPr>
        <a:xfrm>
          <a:off x="22126575" y="89611200"/>
          <a:ext cx="4857750" cy="1114425"/>
        </a:xfrm>
        <a:prstGeom prst="rect">
          <a:avLst/>
        </a:prstGeom>
        <a:noFill/>
        <a:ln w="9525" cmpd="sng">
          <a:noFill/>
        </a:ln>
      </xdr:spPr>
    </xdr:pic>
    <xdr:clientData/>
  </xdr:twoCellAnchor>
  <xdr:twoCellAnchor editAs="oneCell">
    <xdr:from>
      <xdr:col>14</xdr:col>
      <xdr:colOff>0</xdr:colOff>
      <xdr:row>106</xdr:row>
      <xdr:rowOff>0</xdr:rowOff>
    </xdr:from>
    <xdr:to>
      <xdr:col>15</xdr:col>
      <xdr:colOff>190500</xdr:colOff>
      <xdr:row>107</xdr:row>
      <xdr:rowOff>19050</xdr:rowOff>
    </xdr:to>
    <xdr:pic>
      <xdr:nvPicPr>
        <xdr:cNvPr id="10" name="Picture 107"/>
        <xdr:cNvPicPr preferRelativeResize="1">
          <a:picLocks noChangeAspect="1"/>
        </xdr:cNvPicPr>
      </xdr:nvPicPr>
      <xdr:blipFill>
        <a:blip r:embed="rId10"/>
        <a:stretch>
          <a:fillRect/>
        </a:stretch>
      </xdr:blipFill>
      <xdr:spPr>
        <a:xfrm>
          <a:off x="22126575" y="72151875"/>
          <a:ext cx="4867275" cy="1114425"/>
        </a:xfrm>
        <a:prstGeom prst="rect">
          <a:avLst/>
        </a:prstGeom>
        <a:noFill/>
        <a:ln w="9525" cmpd="sng">
          <a:noFill/>
        </a:ln>
      </xdr:spPr>
    </xdr:pic>
    <xdr:clientData/>
  </xdr:twoCellAnchor>
  <xdr:twoCellAnchor editAs="oneCell">
    <xdr:from>
      <xdr:col>14</xdr:col>
      <xdr:colOff>0</xdr:colOff>
      <xdr:row>151</xdr:row>
      <xdr:rowOff>0</xdr:rowOff>
    </xdr:from>
    <xdr:to>
      <xdr:col>15</xdr:col>
      <xdr:colOff>190500</xdr:colOff>
      <xdr:row>152</xdr:row>
      <xdr:rowOff>28575</xdr:rowOff>
    </xdr:to>
    <xdr:pic>
      <xdr:nvPicPr>
        <xdr:cNvPr id="11" name="Picture 108"/>
        <xdr:cNvPicPr preferRelativeResize="1">
          <a:picLocks noChangeAspect="1"/>
        </xdr:cNvPicPr>
      </xdr:nvPicPr>
      <xdr:blipFill>
        <a:blip r:embed="rId11"/>
        <a:stretch>
          <a:fillRect/>
        </a:stretch>
      </xdr:blipFill>
      <xdr:spPr>
        <a:xfrm>
          <a:off x="22126575" y="96297750"/>
          <a:ext cx="48672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30</xdr:row>
      <xdr:rowOff>0</xdr:rowOff>
    </xdr:from>
    <xdr:to>
      <xdr:col>15</xdr:col>
      <xdr:colOff>190500</xdr:colOff>
      <xdr:row>31</xdr:row>
      <xdr:rowOff>47625</xdr:rowOff>
    </xdr:to>
    <xdr:pic>
      <xdr:nvPicPr>
        <xdr:cNvPr id="1" name="Picture 33"/>
        <xdr:cNvPicPr preferRelativeResize="1">
          <a:picLocks noChangeAspect="1"/>
        </xdr:cNvPicPr>
      </xdr:nvPicPr>
      <xdr:blipFill>
        <a:blip r:embed="rId1"/>
        <a:stretch>
          <a:fillRect/>
        </a:stretch>
      </xdr:blipFill>
      <xdr:spPr>
        <a:xfrm>
          <a:off x="22479000" y="27832050"/>
          <a:ext cx="4867275" cy="1466850"/>
        </a:xfrm>
        <a:prstGeom prst="rect">
          <a:avLst/>
        </a:prstGeom>
        <a:noFill/>
        <a:ln w="9525" cmpd="sng">
          <a:noFill/>
        </a:ln>
      </xdr:spPr>
    </xdr:pic>
    <xdr:clientData/>
  </xdr:twoCellAnchor>
  <xdr:twoCellAnchor editAs="oneCell">
    <xdr:from>
      <xdr:col>14</xdr:col>
      <xdr:colOff>0</xdr:colOff>
      <xdr:row>37</xdr:row>
      <xdr:rowOff>0</xdr:rowOff>
    </xdr:from>
    <xdr:to>
      <xdr:col>15</xdr:col>
      <xdr:colOff>190500</xdr:colOff>
      <xdr:row>38</xdr:row>
      <xdr:rowOff>47625</xdr:rowOff>
    </xdr:to>
    <xdr:pic>
      <xdr:nvPicPr>
        <xdr:cNvPr id="2" name="Picture 34"/>
        <xdr:cNvPicPr preferRelativeResize="1">
          <a:picLocks noChangeAspect="1"/>
        </xdr:cNvPicPr>
      </xdr:nvPicPr>
      <xdr:blipFill>
        <a:blip r:embed="rId2"/>
        <a:stretch>
          <a:fillRect/>
        </a:stretch>
      </xdr:blipFill>
      <xdr:spPr>
        <a:xfrm>
          <a:off x="22479000" y="31899225"/>
          <a:ext cx="4867275" cy="1457325"/>
        </a:xfrm>
        <a:prstGeom prst="rect">
          <a:avLst/>
        </a:prstGeom>
        <a:noFill/>
        <a:ln w="9525" cmpd="sng">
          <a:noFill/>
        </a:ln>
      </xdr:spPr>
    </xdr:pic>
    <xdr:clientData/>
  </xdr:twoCellAnchor>
  <xdr:twoCellAnchor editAs="oneCell">
    <xdr:from>
      <xdr:col>14</xdr:col>
      <xdr:colOff>0</xdr:colOff>
      <xdr:row>43</xdr:row>
      <xdr:rowOff>0</xdr:rowOff>
    </xdr:from>
    <xdr:to>
      <xdr:col>15</xdr:col>
      <xdr:colOff>180975</xdr:colOff>
      <xdr:row>44</xdr:row>
      <xdr:rowOff>28575</xdr:rowOff>
    </xdr:to>
    <xdr:pic>
      <xdr:nvPicPr>
        <xdr:cNvPr id="3" name="Picture 35"/>
        <xdr:cNvPicPr preferRelativeResize="1">
          <a:picLocks noChangeAspect="1"/>
        </xdr:cNvPicPr>
      </xdr:nvPicPr>
      <xdr:blipFill>
        <a:blip r:embed="rId3"/>
        <a:stretch>
          <a:fillRect/>
        </a:stretch>
      </xdr:blipFill>
      <xdr:spPr>
        <a:xfrm>
          <a:off x="22479000" y="35137725"/>
          <a:ext cx="4857750" cy="1114425"/>
        </a:xfrm>
        <a:prstGeom prst="rect">
          <a:avLst/>
        </a:prstGeom>
        <a:noFill/>
        <a:ln w="9525" cmpd="sng">
          <a:noFill/>
        </a:ln>
      </xdr:spPr>
    </xdr:pic>
    <xdr:clientData/>
  </xdr:twoCellAnchor>
  <xdr:twoCellAnchor editAs="oneCell">
    <xdr:from>
      <xdr:col>14</xdr:col>
      <xdr:colOff>0</xdr:colOff>
      <xdr:row>52</xdr:row>
      <xdr:rowOff>0</xdr:rowOff>
    </xdr:from>
    <xdr:to>
      <xdr:col>15</xdr:col>
      <xdr:colOff>180975</xdr:colOff>
      <xdr:row>53</xdr:row>
      <xdr:rowOff>47625</xdr:rowOff>
    </xdr:to>
    <xdr:pic>
      <xdr:nvPicPr>
        <xdr:cNvPr id="4" name="Picture 36"/>
        <xdr:cNvPicPr preferRelativeResize="1">
          <a:picLocks noChangeAspect="1"/>
        </xdr:cNvPicPr>
      </xdr:nvPicPr>
      <xdr:blipFill>
        <a:blip r:embed="rId4"/>
        <a:stretch>
          <a:fillRect/>
        </a:stretch>
      </xdr:blipFill>
      <xdr:spPr>
        <a:xfrm>
          <a:off x="22479000" y="39538275"/>
          <a:ext cx="485775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O175"/>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7109375" style="44" customWidth="1"/>
    <col min="2" max="2" width="20.421875" style="27" customWidth="1"/>
    <col min="3" max="3" width="8.28125" style="1" customWidth="1"/>
    <col min="4" max="4" width="55.421875" style="5" customWidth="1"/>
    <col min="5" max="5" width="20.421875" style="27" customWidth="1"/>
    <col min="6" max="6" width="65.7109375" style="27" customWidth="1"/>
    <col min="7" max="7" width="24.57421875" style="27" customWidth="1"/>
    <col min="8" max="8" width="12.421875" style="1" customWidth="1"/>
    <col min="9" max="9" width="56.00390625" style="5" customWidth="1"/>
    <col min="10" max="10" width="12.28125" style="5" customWidth="1"/>
    <col min="11" max="14" width="11.140625" style="27" customWidth="1"/>
    <col min="15" max="15" width="70.140625" style="27" customWidth="1"/>
    <col min="16" max="16384" width="9.140625" style="27" customWidth="1"/>
  </cols>
  <sheetData>
    <row r="1" spans="1:15" ht="64.5" thickBot="1">
      <c r="A1" s="19" t="s">
        <v>492</v>
      </c>
      <c r="B1" s="2" t="s">
        <v>471</v>
      </c>
      <c r="C1" s="2" t="s">
        <v>472</v>
      </c>
      <c r="D1" s="18" t="s">
        <v>473</v>
      </c>
      <c r="E1" s="2" t="s">
        <v>494</v>
      </c>
      <c r="F1" s="2" t="s">
        <v>474</v>
      </c>
      <c r="G1" s="2" t="s">
        <v>486</v>
      </c>
      <c r="H1" s="2" t="s">
        <v>450</v>
      </c>
      <c r="I1" s="18" t="s">
        <v>495</v>
      </c>
      <c r="J1" s="18" t="s">
        <v>456</v>
      </c>
      <c r="K1" s="19" t="s">
        <v>463</v>
      </c>
      <c r="L1" s="19" t="s">
        <v>464</v>
      </c>
      <c r="M1" s="19" t="s">
        <v>454</v>
      </c>
      <c r="N1" s="19" t="s">
        <v>465</v>
      </c>
      <c r="O1" s="26" t="s">
        <v>609</v>
      </c>
    </row>
    <row r="2" spans="1:15" ht="13.5" thickBot="1">
      <c r="A2" s="36" t="s">
        <v>496</v>
      </c>
      <c r="B2" s="9"/>
      <c r="C2" s="9"/>
      <c r="D2" s="20"/>
      <c r="E2" s="9"/>
      <c r="F2" s="9"/>
      <c r="G2" s="9"/>
      <c r="H2" s="7"/>
      <c r="I2" s="10"/>
      <c r="J2" s="52" t="s">
        <v>175</v>
      </c>
      <c r="K2" s="53"/>
      <c r="L2" s="53"/>
      <c r="M2" s="53"/>
      <c r="N2" s="54"/>
      <c r="O2" s="28"/>
    </row>
    <row r="3" spans="1:15" ht="13.5" thickBot="1">
      <c r="A3" s="58" t="s">
        <v>497</v>
      </c>
      <c r="B3" s="60"/>
      <c r="C3" s="7"/>
      <c r="D3" s="6"/>
      <c r="E3" s="7"/>
      <c r="F3" s="7"/>
      <c r="G3" s="7"/>
      <c r="H3" s="7"/>
      <c r="I3" s="8"/>
      <c r="J3" s="45" t="s">
        <v>176</v>
      </c>
      <c r="K3" s="55" t="s">
        <v>462</v>
      </c>
      <c r="L3" s="56"/>
      <c r="M3" s="56"/>
      <c r="N3" s="57"/>
      <c r="O3" s="28"/>
    </row>
    <row r="4" spans="1:15" ht="39" thickBot="1">
      <c r="A4" s="37" t="s">
        <v>502</v>
      </c>
      <c r="B4" s="4" t="s">
        <v>503</v>
      </c>
      <c r="C4" s="3" t="s">
        <v>500</v>
      </c>
      <c r="D4" s="11" t="s">
        <v>9</v>
      </c>
      <c r="E4" s="11" t="s">
        <v>501</v>
      </c>
      <c r="F4" s="11" t="s">
        <v>10</v>
      </c>
      <c r="G4" s="11" t="s">
        <v>222</v>
      </c>
      <c r="H4" s="17"/>
      <c r="I4" s="11" t="s">
        <v>705</v>
      </c>
      <c r="J4" s="28">
        <v>2515</v>
      </c>
      <c r="K4" s="28">
        <v>126</v>
      </c>
      <c r="L4" s="28">
        <v>126</v>
      </c>
      <c r="M4" s="28">
        <v>126</v>
      </c>
      <c r="N4" s="28">
        <v>0</v>
      </c>
      <c r="O4" s="11"/>
    </row>
    <row r="5" spans="1:15" ht="51.75" thickBot="1">
      <c r="A5" s="37" t="s">
        <v>498</v>
      </c>
      <c r="B5" s="4" t="s">
        <v>499</v>
      </c>
      <c r="C5" s="3" t="s">
        <v>500</v>
      </c>
      <c r="D5" s="11"/>
      <c r="E5" s="11" t="s">
        <v>501</v>
      </c>
      <c r="F5" s="11" t="s">
        <v>710</v>
      </c>
      <c r="G5" s="11" t="s">
        <v>222</v>
      </c>
      <c r="H5" s="17"/>
      <c r="I5" s="11" t="s">
        <v>28</v>
      </c>
      <c r="J5" s="28">
        <v>2515</v>
      </c>
      <c r="K5" s="28">
        <v>1</v>
      </c>
      <c r="L5" s="28">
        <v>2524</v>
      </c>
      <c r="M5" s="28">
        <v>1118.9689824987436</v>
      </c>
      <c r="N5" s="28">
        <v>687.6632095146559</v>
      </c>
      <c r="O5" s="11"/>
    </row>
    <row r="6" spans="1:15" ht="39" thickBot="1">
      <c r="A6" s="37" t="s">
        <v>504</v>
      </c>
      <c r="B6" s="4" t="s">
        <v>505</v>
      </c>
      <c r="C6" s="3" t="s">
        <v>500</v>
      </c>
      <c r="D6" s="11"/>
      <c r="E6" s="11" t="s">
        <v>12</v>
      </c>
      <c r="F6" s="11" t="s">
        <v>11</v>
      </c>
      <c r="G6" s="11" t="s">
        <v>222</v>
      </c>
      <c r="H6" s="17"/>
      <c r="I6" s="11" t="s">
        <v>663</v>
      </c>
      <c r="J6" s="28">
        <v>2515</v>
      </c>
      <c r="K6" s="28">
        <v>3.0013976823115565</v>
      </c>
      <c r="L6" s="28">
        <v>216.630739926183</v>
      </c>
      <c r="M6" s="28">
        <v>62.4633673655282</v>
      </c>
      <c r="N6" s="28">
        <v>29.66322626077936</v>
      </c>
      <c r="O6" s="11"/>
    </row>
    <row r="7" spans="1:15" ht="39" thickBot="1">
      <c r="A7" s="37" t="s">
        <v>506</v>
      </c>
      <c r="B7" s="4" t="s">
        <v>507</v>
      </c>
      <c r="C7" s="3" t="s">
        <v>500</v>
      </c>
      <c r="D7" s="11"/>
      <c r="E7" s="11" t="s">
        <v>501</v>
      </c>
      <c r="F7" s="11" t="s">
        <v>459</v>
      </c>
      <c r="G7" s="11" t="s">
        <v>222</v>
      </c>
      <c r="H7" s="17"/>
      <c r="I7" s="11" t="s">
        <v>460</v>
      </c>
      <c r="J7" s="28">
        <v>2515</v>
      </c>
      <c r="K7" s="28">
        <v>1</v>
      </c>
      <c r="L7" s="28">
        <v>1</v>
      </c>
      <c r="M7" s="28">
        <v>1</v>
      </c>
      <c r="N7" s="28">
        <v>0</v>
      </c>
      <c r="O7" s="11"/>
    </row>
    <row r="8" spans="1:15" ht="39" thickBot="1">
      <c r="A8" s="37" t="s">
        <v>508</v>
      </c>
      <c r="B8" s="46" t="s">
        <v>685</v>
      </c>
      <c r="C8" s="3" t="s">
        <v>509</v>
      </c>
      <c r="D8" s="11"/>
      <c r="E8" s="11"/>
      <c r="F8" s="11"/>
      <c r="G8" s="11"/>
      <c r="H8" s="17"/>
      <c r="I8" s="11"/>
      <c r="J8" s="28">
        <v>0</v>
      </c>
      <c r="K8" s="28"/>
      <c r="L8" s="28"/>
      <c r="M8" s="28"/>
      <c r="N8" s="28"/>
      <c r="O8" s="28"/>
    </row>
    <row r="9" spans="1:15" ht="39" thickBot="1">
      <c r="A9" s="37" t="s">
        <v>510</v>
      </c>
      <c r="B9" s="46" t="s">
        <v>685</v>
      </c>
      <c r="C9" s="3" t="s">
        <v>509</v>
      </c>
      <c r="D9" s="11"/>
      <c r="E9" s="11"/>
      <c r="F9" s="11"/>
      <c r="G9" s="11"/>
      <c r="H9" s="17"/>
      <c r="I9" s="11"/>
      <c r="J9" s="28">
        <v>0</v>
      </c>
      <c r="K9" s="28"/>
      <c r="L9" s="28"/>
      <c r="M9" s="28"/>
      <c r="N9" s="28"/>
      <c r="O9" s="28"/>
    </row>
    <row r="10" spans="1:15" ht="13.5" thickBot="1">
      <c r="A10" s="58" t="s">
        <v>511</v>
      </c>
      <c r="B10" s="59"/>
      <c r="C10" s="7"/>
      <c r="D10" s="21"/>
      <c r="E10" s="12"/>
      <c r="F10" s="12"/>
      <c r="G10" s="12"/>
      <c r="H10" s="12"/>
      <c r="I10" s="13"/>
      <c r="J10" s="28"/>
      <c r="K10" s="28"/>
      <c r="L10" s="28"/>
      <c r="M10" s="28"/>
      <c r="N10" s="28"/>
      <c r="O10" s="28"/>
    </row>
    <row r="11" spans="1:15" ht="77.25" thickBot="1">
      <c r="A11" s="37" t="s">
        <v>512</v>
      </c>
      <c r="B11" s="4" t="s">
        <v>513</v>
      </c>
      <c r="C11" s="3" t="s">
        <v>500</v>
      </c>
      <c r="D11" s="11" t="s">
        <v>478</v>
      </c>
      <c r="E11" s="11" t="s">
        <v>470</v>
      </c>
      <c r="F11" s="11" t="s">
        <v>477</v>
      </c>
      <c r="G11" s="11" t="s">
        <v>222</v>
      </c>
      <c r="H11" s="17"/>
      <c r="I11" s="11"/>
      <c r="J11" s="28">
        <v>2515</v>
      </c>
      <c r="K11" s="28">
        <v>0</v>
      </c>
      <c r="L11" s="28">
        <v>5</v>
      </c>
      <c r="M11" s="28">
        <v>0.7509170236042246</v>
      </c>
      <c r="N11" s="28">
        <v>0.7812908354902545</v>
      </c>
      <c r="O11" s="11"/>
    </row>
    <row r="12" spans="1:15" ht="26.25" thickBot="1">
      <c r="A12" s="37" t="s">
        <v>514</v>
      </c>
      <c r="B12" s="4" t="s">
        <v>515</v>
      </c>
      <c r="C12" s="3" t="s">
        <v>500</v>
      </c>
      <c r="D12" s="11"/>
      <c r="E12" s="11" t="s">
        <v>470</v>
      </c>
      <c r="F12" s="11" t="s">
        <v>186</v>
      </c>
      <c r="G12" s="11" t="s">
        <v>222</v>
      </c>
      <c r="H12" s="11"/>
      <c r="I12" s="11"/>
      <c r="J12" s="23">
        <v>2515</v>
      </c>
      <c r="K12" s="28">
        <v>17</v>
      </c>
      <c r="L12" s="28">
        <v>97</v>
      </c>
      <c r="M12" s="28">
        <v>50.34600103719351</v>
      </c>
      <c r="N12" s="28">
        <v>16.581064931164487</v>
      </c>
      <c r="O12" s="11"/>
    </row>
    <row r="13" spans="1:15" ht="39" thickBot="1">
      <c r="A13" s="37" t="s">
        <v>516</v>
      </c>
      <c r="B13" s="4" t="s">
        <v>517</v>
      </c>
      <c r="C13" s="3" t="s">
        <v>500</v>
      </c>
      <c r="D13" s="11"/>
      <c r="E13" s="11" t="s">
        <v>470</v>
      </c>
      <c r="F13" s="11" t="s">
        <v>185</v>
      </c>
      <c r="G13" s="11" t="s">
        <v>479</v>
      </c>
      <c r="H13" s="17"/>
      <c r="I13" s="11"/>
      <c r="J13" s="28">
        <v>1647</v>
      </c>
      <c r="K13" s="28">
        <v>18</v>
      </c>
      <c r="L13" s="28">
        <v>86</v>
      </c>
      <c r="M13" s="28">
        <v>45.89807635466002</v>
      </c>
      <c r="N13" s="28">
        <v>14.615818201722792</v>
      </c>
      <c r="O13" s="11"/>
    </row>
    <row r="14" spans="1:15" ht="26.25" thickBot="1">
      <c r="A14" s="37" t="s">
        <v>518</v>
      </c>
      <c r="B14" s="4" t="s">
        <v>519</v>
      </c>
      <c r="C14" s="3" t="s">
        <v>500</v>
      </c>
      <c r="D14" s="11" t="str">
        <f>IF(ISBLANK(PSEXlab),"",PSEXlab)</f>
        <v>1 male
2 female</v>
      </c>
      <c r="E14" s="11" t="s">
        <v>470</v>
      </c>
      <c r="F14" s="11" t="s">
        <v>184</v>
      </c>
      <c r="G14" s="11" t="s">
        <v>222</v>
      </c>
      <c r="H14" s="17"/>
      <c r="I14" s="11"/>
      <c r="J14" s="28">
        <v>2515</v>
      </c>
      <c r="K14" s="28">
        <v>1</v>
      </c>
      <c r="L14" s="28">
        <v>2</v>
      </c>
      <c r="M14" s="28">
        <v>1.2515096945680442</v>
      </c>
      <c r="N14" s="28">
        <v>0.4338822034227531</v>
      </c>
      <c r="O14" s="11"/>
    </row>
    <row r="15" spans="1:15" ht="26.25" thickBot="1">
      <c r="A15" s="37" t="s">
        <v>520</v>
      </c>
      <c r="B15" s="4" t="s">
        <v>355</v>
      </c>
      <c r="C15" s="3" t="s">
        <v>500</v>
      </c>
      <c r="D15" s="11"/>
      <c r="E15" s="11" t="s">
        <v>470</v>
      </c>
      <c r="F15" s="11" t="s">
        <v>350</v>
      </c>
      <c r="G15" s="11" t="s">
        <v>222</v>
      </c>
      <c r="H15" s="17"/>
      <c r="I15" s="11"/>
      <c r="J15" s="28">
        <v>2515</v>
      </c>
      <c r="K15" s="28">
        <v>1</v>
      </c>
      <c r="L15" s="28">
        <v>11</v>
      </c>
      <c r="M15" s="28">
        <v>2.542958005929764</v>
      </c>
      <c r="N15" s="28">
        <v>1.3958811668851279</v>
      </c>
      <c r="O15" s="11"/>
    </row>
    <row r="16" spans="1:15" ht="13.5" thickBot="1">
      <c r="A16" s="37" t="s">
        <v>356</v>
      </c>
      <c r="B16" s="4" t="s">
        <v>357</v>
      </c>
      <c r="C16" s="3" t="s">
        <v>500</v>
      </c>
      <c r="D16" s="11" t="s">
        <v>449</v>
      </c>
      <c r="E16" s="11" t="s">
        <v>501</v>
      </c>
      <c r="F16" s="11" t="s">
        <v>36</v>
      </c>
      <c r="G16" s="11" t="s">
        <v>222</v>
      </c>
      <c r="H16" s="17"/>
      <c r="I16" s="11"/>
      <c r="J16" s="28">
        <v>2515</v>
      </c>
      <c r="K16" s="28">
        <v>5</v>
      </c>
      <c r="L16" s="28">
        <v>5</v>
      </c>
      <c r="M16" s="28">
        <v>5</v>
      </c>
      <c r="N16" s="28">
        <v>0</v>
      </c>
      <c r="O16" s="11"/>
    </row>
    <row r="17" spans="1:15" ht="64.5" thickBot="1">
      <c r="A17" s="37" t="s">
        <v>358</v>
      </c>
      <c r="B17" s="4" t="s">
        <v>359</v>
      </c>
      <c r="C17" s="3" t="s">
        <v>500</v>
      </c>
      <c r="D17" s="11"/>
      <c r="E17" s="11" t="s">
        <v>684</v>
      </c>
      <c r="F17" s="11" t="s">
        <v>683</v>
      </c>
      <c r="G17" s="11" t="s">
        <v>222</v>
      </c>
      <c r="H17" s="17"/>
      <c r="I17" s="11"/>
      <c r="J17" s="28">
        <v>2515</v>
      </c>
      <c r="K17" s="28">
        <v>0</v>
      </c>
      <c r="L17" s="28">
        <v>5</v>
      </c>
      <c r="M17" s="28">
        <v>1.0292668524648978</v>
      </c>
      <c r="N17" s="28">
        <v>0.8521299667628576</v>
      </c>
      <c r="O17" s="11"/>
    </row>
    <row r="18" spans="1:15" ht="26.25" thickBot="1">
      <c r="A18" s="37" t="s">
        <v>360</v>
      </c>
      <c r="B18" s="4" t="s">
        <v>361</v>
      </c>
      <c r="C18" s="3" t="s">
        <v>509</v>
      </c>
      <c r="D18" s="11"/>
      <c r="E18" s="11"/>
      <c r="F18" s="11"/>
      <c r="G18" s="11"/>
      <c r="H18" s="17"/>
      <c r="I18" s="11" t="s">
        <v>621</v>
      </c>
      <c r="J18" s="28">
        <v>0</v>
      </c>
      <c r="K18" s="28"/>
      <c r="L18" s="28"/>
      <c r="M18" s="28"/>
      <c r="N18" s="28"/>
      <c r="O18" s="11"/>
    </row>
    <row r="19" spans="1:15" ht="64.5" thickBot="1">
      <c r="A19" s="37" t="s">
        <v>362</v>
      </c>
      <c r="B19" s="4" t="s">
        <v>363</v>
      </c>
      <c r="C19" s="3" t="s">
        <v>500</v>
      </c>
      <c r="D19" s="11" t="str">
        <f>IF(ISBLANK(PETHNATlab),"",PETHNATlab)</f>
        <v>1 Luxembourgish
2 other nationality from EU-country
3 other European from non EU-country
4 other non European
9 stateless</v>
      </c>
      <c r="E19" s="11" t="s">
        <v>470</v>
      </c>
      <c r="F19" s="11" t="s">
        <v>178</v>
      </c>
      <c r="G19" s="11" t="s">
        <v>222</v>
      </c>
      <c r="H19" s="17"/>
      <c r="I19" s="11"/>
      <c r="J19" s="28">
        <v>2515</v>
      </c>
      <c r="K19" s="28">
        <v>1</v>
      </c>
      <c r="L19" s="28">
        <v>9</v>
      </c>
      <c r="M19" s="28">
        <v>1.3324696234987685</v>
      </c>
      <c r="N19" s="28">
        <v>0.6410493883056261</v>
      </c>
      <c r="O19" s="11"/>
    </row>
    <row r="20" spans="1:15" ht="64.5" thickBot="1">
      <c r="A20" s="37" t="s">
        <v>364</v>
      </c>
      <c r="B20" s="4" t="s">
        <v>365</v>
      </c>
      <c r="C20" s="3" t="s">
        <v>500</v>
      </c>
      <c r="D20" s="11" t="str">
        <f>IF(ISBLANK(PETHNATlab),"",PETHNATlab)</f>
        <v>1 Luxembourgish
2 other nationality from EU-country
3 other European from non EU-country
4 other non European
9 stateless</v>
      </c>
      <c r="E20" s="11" t="s">
        <v>470</v>
      </c>
      <c r="F20" s="11" t="s">
        <v>183</v>
      </c>
      <c r="G20" s="11" t="s">
        <v>479</v>
      </c>
      <c r="H20" s="17"/>
      <c r="I20" s="11"/>
      <c r="J20" s="28">
        <v>1647</v>
      </c>
      <c r="K20" s="28">
        <v>1</v>
      </c>
      <c r="L20" s="28">
        <v>4</v>
      </c>
      <c r="M20" s="28">
        <v>1.411614240898075</v>
      </c>
      <c r="N20" s="28">
        <v>0.6365490509407365</v>
      </c>
      <c r="O20" s="11"/>
    </row>
    <row r="21" spans="1:15" ht="296.25" customHeight="1" thickBot="1">
      <c r="A21" s="37" t="s">
        <v>366</v>
      </c>
      <c r="B21" s="4" t="s">
        <v>367</v>
      </c>
      <c r="C21" s="3" t="s">
        <v>500</v>
      </c>
      <c r="D21" s="11" t="str">
        <f>IF(ISBLANK(PEDUClab),"",PEDUClab)</f>
        <v>-1 question not asked
0 no education (aucune formation)
1 primary education (école primaire)
2 first stage lower technical secondary education (primaire supérieur)
3 complimentary education (enseignement complémentaire)
4 second stage lower technical education (brevet d'apprentisage)
5 medium technical education (enseignement technique et professionel inférieur - CITP, CCM)
6 higher technical education (enseignement technique supérieur - jusque 13ème ou 14ème)
7 professional certificate (enseignement professionel - CATP)
8 lower secondary general education (enseignement secondaire général inférieur)
9 higher secondary general education (enseignement secondaire général supérieur)
10 handicraft certificate (brevet de maîtrise artisanale)
11 first stage university education (enseignement supérieur BAC+2)
12 university education - 3 years (enseignement supérieur BAC+3)
13 university education - 4 years (enseignement supérieur BAC+4)
14 post-university education (enseignement supérieur BAC+5 et plus)</v>
      </c>
      <c r="E21" s="11" t="s">
        <v>470</v>
      </c>
      <c r="F21" s="11" t="s">
        <v>179</v>
      </c>
      <c r="G21" s="11" t="s">
        <v>618</v>
      </c>
      <c r="H21" s="17"/>
      <c r="I21" s="11"/>
      <c r="J21" s="28">
        <v>2510</v>
      </c>
      <c r="K21" s="28">
        <v>-1</v>
      </c>
      <c r="L21" s="28">
        <v>14</v>
      </c>
      <c r="M21" s="28">
        <v>6.242218773717018</v>
      </c>
      <c r="N21" s="28">
        <v>4.226115150089008</v>
      </c>
      <c r="O21" s="11"/>
    </row>
    <row r="22" spans="1:15" ht="332.25" thickBot="1">
      <c r="A22" s="37" t="s">
        <v>368</v>
      </c>
      <c r="B22" s="4" t="s">
        <v>369</v>
      </c>
      <c r="C22" s="3" t="s">
        <v>500</v>
      </c>
      <c r="D22" s="11" t="str">
        <f>IF(ISBLANK(PEDUClab),"",PEDUClab)</f>
        <v>-1 question not asked
0 no education (aucune formation)
1 primary education (école primaire)
2 first stage lower technical secondary education (primaire supérieur)
3 complimentary education (enseignement complémentaire)
4 second stage lower technical education (brevet d'apprentisage)
5 medium technical education (enseignement technique et professionel inférieur - CITP, CCM)
6 higher technical education (enseignement technique supérieur - jusque 13ème ou 14ème)
7 professional certificate (enseignement professionel - CATP)
8 lower secondary general education (enseignement secondaire général inférieur)
9 higher secondary general education (enseignement secondaire général supérieur)
10 handicraft certificate (brevet de maîtrise artisanale)
11 first stage university education (enseignement supérieur BAC+2)
12 university education - 3 years (enseignement supérieur BAC+3)
13 university education - 4 years (enseignement supérieur BAC+4)
14 post-university education (enseignement supérieur BAC+5 et plus)</v>
      </c>
      <c r="E22" s="11" t="s">
        <v>470</v>
      </c>
      <c r="F22" s="11" t="s">
        <v>182</v>
      </c>
      <c r="G22" s="11" t="s">
        <v>50</v>
      </c>
      <c r="H22" s="17"/>
      <c r="I22" s="11"/>
      <c r="J22" s="28">
        <v>1644</v>
      </c>
      <c r="K22" s="28">
        <v>-1</v>
      </c>
      <c r="L22" s="28">
        <v>14</v>
      </c>
      <c r="M22" s="28">
        <v>5.140681777857489</v>
      </c>
      <c r="N22" s="28">
        <v>3.78437543860415</v>
      </c>
      <c r="O22" s="11"/>
    </row>
    <row r="23" spans="1:15" ht="39" thickBot="1">
      <c r="A23" s="37" t="s">
        <v>370</v>
      </c>
      <c r="B23" s="50" t="s">
        <v>52</v>
      </c>
      <c r="C23" s="3" t="s">
        <v>500</v>
      </c>
      <c r="D23" s="11" t="str">
        <f>IF(ISBLANK(PTOCClab),"",PTOCClab)</f>
        <v>-1 question not asked
1 yes
2 no</v>
      </c>
      <c r="E23" s="11" t="s">
        <v>470</v>
      </c>
      <c r="F23" s="11" t="s">
        <v>253</v>
      </c>
      <c r="G23" s="11" t="s">
        <v>659</v>
      </c>
      <c r="H23" s="17"/>
      <c r="I23" s="11"/>
      <c r="J23" s="28">
        <v>2515</v>
      </c>
      <c r="K23" s="28">
        <v>-1</v>
      </c>
      <c r="L23" s="28">
        <v>2</v>
      </c>
      <c r="M23" s="28">
        <v>1.9976757354399448</v>
      </c>
      <c r="N23" s="28">
        <v>0.06523716767616594</v>
      </c>
      <c r="O23" s="11"/>
    </row>
    <row r="24" spans="1:15" ht="64.5" thickBot="1">
      <c r="A24" s="37" t="s">
        <v>371</v>
      </c>
      <c r="B24" s="50" t="s">
        <v>53</v>
      </c>
      <c r="C24" s="3" t="s">
        <v>500</v>
      </c>
      <c r="D24" s="11" t="str">
        <f>IF(ISBLANK(PTOCClab),"",PTOCClab)</f>
        <v>-1 question not asked
1 yes
2 no</v>
      </c>
      <c r="E24" s="11" t="s">
        <v>470</v>
      </c>
      <c r="F24" s="11" t="s">
        <v>254</v>
      </c>
      <c r="G24" s="11" t="s">
        <v>664</v>
      </c>
      <c r="H24" s="17"/>
      <c r="I24" s="11"/>
      <c r="J24" s="28">
        <v>1647</v>
      </c>
      <c r="K24" s="28">
        <v>-1</v>
      </c>
      <c r="L24" s="28">
        <v>2</v>
      </c>
      <c r="M24" s="28">
        <v>1.9987906354532443</v>
      </c>
      <c r="N24" s="28">
        <v>0.050236501277669036</v>
      </c>
      <c r="O24" s="11"/>
    </row>
    <row r="25" spans="1:15" ht="39" thickBot="1">
      <c r="A25" s="37" t="s">
        <v>372</v>
      </c>
      <c r="B25" s="4" t="s">
        <v>373</v>
      </c>
      <c r="C25" s="3" t="s">
        <v>500</v>
      </c>
      <c r="D25" s="11" t="str">
        <f>IF(ISBLANK(POCClab),"",POCClab)</f>
        <v>0 not in employment
4-digit ISCO-88 classsification (see variable descriptives for deatailed list of labels).</v>
      </c>
      <c r="E25" s="11" t="s">
        <v>470</v>
      </c>
      <c r="F25" s="11" t="s">
        <v>180</v>
      </c>
      <c r="G25" s="11" t="s">
        <v>660</v>
      </c>
      <c r="H25" s="17"/>
      <c r="I25" s="11"/>
      <c r="J25" s="28">
        <v>2515</v>
      </c>
      <c r="K25" s="28">
        <v>0</v>
      </c>
      <c r="L25" s="28">
        <v>9300</v>
      </c>
      <c r="M25" s="28">
        <v>2850.600492382194</v>
      </c>
      <c r="N25" s="28">
        <v>3038.5273584747583</v>
      </c>
      <c r="O25" s="11"/>
    </row>
    <row r="26" spans="1:15" ht="77.25" thickBot="1">
      <c r="A26" s="37" t="s">
        <v>374</v>
      </c>
      <c r="B26" s="4" t="s">
        <v>550</v>
      </c>
      <c r="C26" s="3" t="s">
        <v>500</v>
      </c>
      <c r="D26" s="11" t="str">
        <f>IF(ISBLANK(POCClab),"",POCClab)</f>
        <v>0 not in employment
4-digit ISCO-88 classsification (see variable descriptives for deatailed list of labels).</v>
      </c>
      <c r="E26" s="11" t="s">
        <v>470</v>
      </c>
      <c r="F26" s="11" t="s">
        <v>181</v>
      </c>
      <c r="G26" s="11" t="s">
        <v>665</v>
      </c>
      <c r="H26" s="17"/>
      <c r="I26" s="11"/>
      <c r="J26" s="28">
        <v>1647</v>
      </c>
      <c r="K26" s="28">
        <v>0</v>
      </c>
      <c r="L26" s="28">
        <v>9300</v>
      </c>
      <c r="M26" s="28">
        <v>1692.5215273109868</v>
      </c>
      <c r="N26" s="28">
        <v>2796.4099051542144</v>
      </c>
      <c r="O26" s="11"/>
    </row>
    <row r="27" spans="1:15" ht="233.25" customHeight="1" thickBot="1">
      <c r="A27" s="37" t="s">
        <v>551</v>
      </c>
      <c r="B27" s="4" t="s">
        <v>552</v>
      </c>
      <c r="C27" s="3" t="s">
        <v>500</v>
      </c>
      <c r="D27" s="11" t="str">
        <f>IF(ISBLANK(PINDlab),"",PINDlab)</f>
        <v>0 not in employment
1 agriculture
2 fishery
3 mining
4 manufacturing
5 production and distribution of electricity, gas and water
6 building and construction
7 wholesale and retail trade
8 hotels and restaurants
9 transport and communication
10 financial intermediation
11 real estate &amp; renting services
12 public administration &amp; defence
13 education
14 health and social work
15 other public services
16 private households with employed persons
17 extra-territorial organisations &amp; bodies</v>
      </c>
      <c r="E27" s="11" t="s">
        <v>470</v>
      </c>
      <c r="F27" s="11" t="s">
        <v>187</v>
      </c>
      <c r="G27" s="11" t="s">
        <v>633</v>
      </c>
      <c r="H27" s="17"/>
      <c r="I27" s="11"/>
      <c r="J27" s="28">
        <v>2513</v>
      </c>
      <c r="K27" s="28">
        <v>0</v>
      </c>
      <c r="L27" s="28">
        <v>17</v>
      </c>
      <c r="M27" s="28">
        <v>5.484337155364682</v>
      </c>
      <c r="N27" s="28">
        <v>5.259355145950864</v>
      </c>
      <c r="O27" s="11"/>
    </row>
    <row r="28" spans="1:15" ht="231" customHeight="1" thickBot="1">
      <c r="A28" s="37" t="s">
        <v>553</v>
      </c>
      <c r="B28" s="4" t="s">
        <v>554</v>
      </c>
      <c r="C28" s="3" t="s">
        <v>500</v>
      </c>
      <c r="D28" s="11" t="str">
        <f>IF(ISBLANK(PINDlab),"",PINDlab)</f>
        <v>0 not in employment
1 agriculture
2 fishery
3 mining
4 manufacturing
5 production and distribution of electricity, gas and water
6 building and construction
7 wholesale and retail trade
8 hotels and restaurants
9 transport and communication
10 financial intermediation
11 real estate &amp; renting services
12 public administration &amp; defence
13 education
14 health and social work
15 other public services
16 private households with employed persons
17 extra-territorial organisations &amp; bodies</v>
      </c>
      <c r="E28" s="11" t="s">
        <v>470</v>
      </c>
      <c r="F28" s="11" t="s">
        <v>188</v>
      </c>
      <c r="G28" s="11" t="s">
        <v>665</v>
      </c>
      <c r="H28" s="17"/>
      <c r="I28" s="11"/>
      <c r="J28" s="28">
        <v>1647</v>
      </c>
      <c r="K28" s="28">
        <v>0</v>
      </c>
      <c r="L28" s="28">
        <v>17</v>
      </c>
      <c r="M28" s="28">
        <v>3.6210704090605907</v>
      </c>
      <c r="N28" s="28">
        <v>5.627343137254719</v>
      </c>
      <c r="O28" s="11"/>
    </row>
    <row r="29" spans="1:15" ht="51.75" thickBot="1">
      <c r="A29" s="37" t="s">
        <v>555</v>
      </c>
      <c r="B29" s="4" t="s">
        <v>556</v>
      </c>
      <c r="C29" s="3" t="s">
        <v>500</v>
      </c>
      <c r="D29" s="11" t="str">
        <f>IF(ISBLANK(PTYPEWKlab),"",PTYPEWKlab)</f>
        <v>0 not working as employee
1 public sector
2 private sector</v>
      </c>
      <c r="E29" s="11" t="s">
        <v>470</v>
      </c>
      <c r="F29" s="11" t="s">
        <v>189</v>
      </c>
      <c r="G29" s="11" t="s">
        <v>661</v>
      </c>
      <c r="H29" s="17"/>
      <c r="I29" s="11"/>
      <c r="J29" s="28">
        <v>2515</v>
      </c>
      <c r="K29" s="28">
        <v>0</v>
      </c>
      <c r="L29" s="28">
        <v>2</v>
      </c>
      <c r="M29" s="28">
        <v>0.9327164130537924</v>
      </c>
      <c r="N29" s="28">
        <v>0.898533459881153</v>
      </c>
      <c r="O29" s="11"/>
    </row>
    <row r="30" spans="1:15" ht="77.25" thickBot="1">
      <c r="A30" s="37" t="s">
        <v>557</v>
      </c>
      <c r="B30" s="4" t="s">
        <v>558</v>
      </c>
      <c r="C30" s="3" t="s">
        <v>500</v>
      </c>
      <c r="D30" s="11" t="str">
        <f>IF(ISBLANK(PTYPEWKlab),"",PTYPEWKlab)</f>
        <v>0 not working as employee
1 public sector
2 private sector</v>
      </c>
      <c r="E30" s="11" t="s">
        <v>470</v>
      </c>
      <c r="F30" s="11" t="s">
        <v>190</v>
      </c>
      <c r="G30" s="11" t="s">
        <v>667</v>
      </c>
      <c r="H30" s="17"/>
      <c r="I30" s="11"/>
      <c r="J30" s="28">
        <v>1647</v>
      </c>
      <c r="K30" s="28">
        <v>0</v>
      </c>
      <c r="L30" s="28">
        <v>2</v>
      </c>
      <c r="M30" s="28">
        <v>0.4991131772574223</v>
      </c>
      <c r="N30" s="28">
        <v>0.8151478681838848</v>
      </c>
      <c r="O30" s="11"/>
    </row>
    <row r="31" spans="1:15" ht="26.25" thickBot="1">
      <c r="A31" s="37" t="s">
        <v>559</v>
      </c>
      <c r="B31" s="4" t="s">
        <v>560</v>
      </c>
      <c r="C31" s="3" t="s">
        <v>509</v>
      </c>
      <c r="D31" s="11"/>
      <c r="E31" s="11"/>
      <c r="F31" s="11"/>
      <c r="G31" s="11"/>
      <c r="H31" s="17"/>
      <c r="I31" s="11" t="s">
        <v>621</v>
      </c>
      <c r="J31" s="28">
        <v>0</v>
      </c>
      <c r="K31" s="28"/>
      <c r="L31" s="28"/>
      <c r="M31" s="28"/>
      <c r="N31" s="28"/>
      <c r="O31" s="11"/>
    </row>
    <row r="32" spans="1:15" ht="64.5" thickBot="1">
      <c r="A32" s="37" t="s">
        <v>561</v>
      </c>
      <c r="B32" s="4" t="s">
        <v>562</v>
      </c>
      <c r="C32" s="3" t="s">
        <v>500</v>
      </c>
      <c r="D32" s="11" t="str">
        <f>PMARTlab</f>
        <v>1 never married
2 married
3 separated
4 divorced
5 widowed</v>
      </c>
      <c r="E32" s="11" t="s">
        <v>470</v>
      </c>
      <c r="F32" s="11" t="s">
        <v>192</v>
      </c>
      <c r="G32" s="11" t="s">
        <v>222</v>
      </c>
      <c r="H32" s="17"/>
      <c r="I32" s="11"/>
      <c r="J32" s="28">
        <v>2515</v>
      </c>
      <c r="K32" s="28">
        <v>1</v>
      </c>
      <c r="L32" s="28">
        <v>5</v>
      </c>
      <c r="M32" s="28">
        <v>2.418938853565138</v>
      </c>
      <c r="N32" s="28">
        <v>1.285327560367614</v>
      </c>
      <c r="O32" s="11"/>
    </row>
    <row r="33" spans="1:15" ht="64.5" thickBot="1">
      <c r="A33" s="37" t="s">
        <v>563</v>
      </c>
      <c r="B33" s="4" t="s">
        <v>564</v>
      </c>
      <c r="C33" s="3" t="s">
        <v>500</v>
      </c>
      <c r="D33" s="11" t="str">
        <f>PMARTlab</f>
        <v>1 never married
2 married
3 separated
4 divorced
5 widowed</v>
      </c>
      <c r="E33" s="11" t="s">
        <v>470</v>
      </c>
      <c r="F33" s="11" t="s">
        <v>193</v>
      </c>
      <c r="G33" s="11" t="s">
        <v>479</v>
      </c>
      <c r="H33" s="17"/>
      <c r="I33" s="11"/>
      <c r="J33" s="28">
        <v>1647</v>
      </c>
      <c r="K33" s="28">
        <v>1</v>
      </c>
      <c r="L33" s="28">
        <v>5</v>
      </c>
      <c r="M33" s="28">
        <v>2.0360821698268885</v>
      </c>
      <c r="N33" s="28">
        <v>0.4949373628727995</v>
      </c>
      <c r="O33" s="11"/>
    </row>
    <row r="34" spans="1:15" ht="90" thickBot="1">
      <c r="A34" s="37" t="s">
        <v>565</v>
      </c>
      <c r="B34" s="4" t="s">
        <v>566</v>
      </c>
      <c r="C34" s="3" t="s">
        <v>500</v>
      </c>
      <c r="D34" s="11" t="s">
        <v>37</v>
      </c>
      <c r="E34" s="11" t="s">
        <v>12</v>
      </c>
      <c r="F34" s="11" t="s">
        <v>38</v>
      </c>
      <c r="G34" s="11" t="s">
        <v>222</v>
      </c>
      <c r="H34" s="17"/>
      <c r="I34" s="11"/>
      <c r="J34" s="28">
        <v>2515</v>
      </c>
      <c r="K34" s="28">
        <v>1</v>
      </c>
      <c r="L34" s="28">
        <v>6</v>
      </c>
      <c r="M34" s="28">
        <v>2.982494645999203</v>
      </c>
      <c r="N34" s="28">
        <v>1.2939796132410422</v>
      </c>
      <c r="O34" s="11"/>
    </row>
    <row r="35" spans="1:15" ht="26.25" thickBot="1">
      <c r="A35" s="37" t="s">
        <v>567</v>
      </c>
      <c r="B35" s="4" t="s">
        <v>568</v>
      </c>
      <c r="C35" s="3" t="s">
        <v>500</v>
      </c>
      <c r="D35" s="11" t="str">
        <f>IF(ISBLANK(PDISABLlab),"",PDISABLlab)</f>
        <v>0 no
1 yes</v>
      </c>
      <c r="E35" s="11" t="s">
        <v>470</v>
      </c>
      <c r="F35" s="11" t="s">
        <v>194</v>
      </c>
      <c r="G35" s="11" t="s">
        <v>222</v>
      </c>
      <c r="H35" s="17"/>
      <c r="I35" s="11"/>
      <c r="J35" s="28">
        <v>2515</v>
      </c>
      <c r="K35" s="28">
        <v>0</v>
      </c>
      <c r="L35" s="28">
        <v>1</v>
      </c>
      <c r="M35" s="28">
        <v>0.10682780046552898</v>
      </c>
      <c r="N35" s="28">
        <v>0.30889517459966587</v>
      </c>
      <c r="O35" s="11"/>
    </row>
    <row r="36" spans="1:15" ht="39" thickBot="1">
      <c r="A36" s="37" t="s">
        <v>569</v>
      </c>
      <c r="B36" s="4" t="s">
        <v>570</v>
      </c>
      <c r="C36" s="3" t="s">
        <v>500</v>
      </c>
      <c r="D36" s="11" t="str">
        <f>IF(ISBLANK(PDISABLlab),"",PDISABLlab)</f>
        <v>0 no
1 yes</v>
      </c>
      <c r="E36" s="11" t="s">
        <v>470</v>
      </c>
      <c r="F36" s="11" t="s">
        <v>195</v>
      </c>
      <c r="G36" s="11" t="s">
        <v>479</v>
      </c>
      <c r="H36" s="17"/>
      <c r="I36" s="11"/>
      <c r="J36" s="28">
        <v>1647</v>
      </c>
      <c r="K36" s="28">
        <v>0</v>
      </c>
      <c r="L36" s="28">
        <v>1</v>
      </c>
      <c r="M36" s="28">
        <v>0.06275800746626918</v>
      </c>
      <c r="N36" s="28">
        <v>0.24252842820697718</v>
      </c>
      <c r="O36" s="11"/>
    </row>
    <row r="37" spans="1:15" ht="39" thickBot="1">
      <c r="A37" s="37" t="s">
        <v>571</v>
      </c>
      <c r="B37" s="4" t="s">
        <v>213</v>
      </c>
      <c r="C37" s="3" t="s">
        <v>500</v>
      </c>
      <c r="D37" s="11"/>
      <c r="E37" s="11" t="s">
        <v>470</v>
      </c>
      <c r="F37" s="11" t="s">
        <v>174</v>
      </c>
      <c r="G37" s="11" t="s">
        <v>222</v>
      </c>
      <c r="H37" s="17"/>
      <c r="I37" s="11" t="s">
        <v>203</v>
      </c>
      <c r="J37" s="28">
        <v>2515</v>
      </c>
      <c r="K37" s="28">
        <v>0</v>
      </c>
      <c r="L37" s="28">
        <v>5</v>
      </c>
      <c r="M37" s="28">
        <v>0.5788776988582709</v>
      </c>
      <c r="N37" s="28">
        <v>0.9642156606618222</v>
      </c>
      <c r="O37" s="11"/>
    </row>
    <row r="38" spans="1:15" ht="39" thickBot="1">
      <c r="A38" s="37" t="s">
        <v>214</v>
      </c>
      <c r="B38" s="4" t="s">
        <v>215</v>
      </c>
      <c r="C38" s="3" t="s">
        <v>500</v>
      </c>
      <c r="D38" s="11"/>
      <c r="E38" s="11" t="s">
        <v>470</v>
      </c>
      <c r="F38" s="11" t="s">
        <v>480</v>
      </c>
      <c r="G38" s="11" t="s">
        <v>255</v>
      </c>
      <c r="H38" s="17"/>
      <c r="I38" s="11"/>
      <c r="J38" s="28">
        <v>793</v>
      </c>
      <c r="K38" s="28">
        <v>0</v>
      </c>
      <c r="L38" s="28">
        <v>17</v>
      </c>
      <c r="M38" s="28">
        <v>6.789672880500944</v>
      </c>
      <c r="N38" s="28">
        <v>5.3181477233953665</v>
      </c>
      <c r="O38" s="11"/>
    </row>
    <row r="39" spans="1:15" ht="26.25" thickBot="1">
      <c r="A39" s="37" t="s">
        <v>216</v>
      </c>
      <c r="B39" s="4" t="s">
        <v>217</v>
      </c>
      <c r="C39" s="3" t="s">
        <v>500</v>
      </c>
      <c r="D39" s="11"/>
      <c r="E39" s="11" t="s">
        <v>470</v>
      </c>
      <c r="F39" s="11" t="s">
        <v>351</v>
      </c>
      <c r="G39" s="11" t="s">
        <v>222</v>
      </c>
      <c r="H39" s="17"/>
      <c r="I39" s="11"/>
      <c r="J39" s="28">
        <v>2515</v>
      </c>
      <c r="K39" s="28">
        <v>0</v>
      </c>
      <c r="L39" s="28">
        <v>3</v>
      </c>
      <c r="M39" s="28">
        <v>0.22248503893116967</v>
      </c>
      <c r="N39" s="28">
        <v>0.5179705621442001</v>
      </c>
      <c r="O39" s="11"/>
    </row>
    <row r="40" spans="1:15" ht="39" thickBot="1">
      <c r="A40" s="37" t="s">
        <v>218</v>
      </c>
      <c r="B40" s="4" t="s">
        <v>219</v>
      </c>
      <c r="C40" s="3" t="s">
        <v>500</v>
      </c>
      <c r="D40" s="11"/>
      <c r="E40" s="11" t="s">
        <v>470</v>
      </c>
      <c r="F40" s="11" t="s">
        <v>485</v>
      </c>
      <c r="G40" s="11" t="s">
        <v>222</v>
      </c>
      <c r="H40" s="17"/>
      <c r="I40" s="11"/>
      <c r="J40" s="28">
        <v>2515</v>
      </c>
      <c r="K40" s="28">
        <v>0</v>
      </c>
      <c r="L40" s="28">
        <v>2</v>
      </c>
      <c r="M40" s="28">
        <v>0.13947719229692437</v>
      </c>
      <c r="N40" s="28">
        <v>0.3995325633472905</v>
      </c>
      <c r="O40" s="11"/>
    </row>
    <row r="41" spans="1:15" ht="77.25" thickBot="1">
      <c r="A41" s="37" t="s">
        <v>220</v>
      </c>
      <c r="B41" s="4" t="s">
        <v>221</v>
      </c>
      <c r="C41" s="3" t="s">
        <v>500</v>
      </c>
      <c r="D41" s="11" t="str">
        <f>IF(ISBLANK(PACTIVlab),"",PACTIVlab)</f>
        <v>0 not in employment
1 white-collar employee
2 blue-collar employee
3 self-employed, farmer
4 self-employed, non-farmer
5 family worker</v>
      </c>
      <c r="E41" s="11" t="s">
        <v>470</v>
      </c>
      <c r="F41" s="11" t="s">
        <v>256</v>
      </c>
      <c r="G41" s="11" t="s">
        <v>660</v>
      </c>
      <c r="H41" s="17"/>
      <c r="I41" s="11"/>
      <c r="J41" s="28">
        <v>2515</v>
      </c>
      <c r="K41" s="28">
        <v>0</v>
      </c>
      <c r="L41" s="28">
        <v>5</v>
      </c>
      <c r="M41" s="28">
        <v>0.9895429326260297</v>
      </c>
      <c r="N41" s="28">
        <v>1.0352146509208342</v>
      </c>
      <c r="O41" s="11"/>
    </row>
    <row r="42" spans="1:15" ht="77.25" thickBot="1">
      <c r="A42" s="37" t="s">
        <v>223</v>
      </c>
      <c r="B42" s="4" t="s">
        <v>224</v>
      </c>
      <c r="C42" s="3" t="s">
        <v>500</v>
      </c>
      <c r="D42" s="11" t="str">
        <f>IF(ISBLANK(PACTIVlab),"",PACTIVlab)</f>
        <v>0 not in employment
1 white-collar employee
2 blue-collar employee
3 self-employed, farmer
4 self-employed, non-farmer
5 family worker</v>
      </c>
      <c r="E42" s="11" t="s">
        <v>470</v>
      </c>
      <c r="F42" s="11" t="s">
        <v>257</v>
      </c>
      <c r="G42" s="11" t="s">
        <v>665</v>
      </c>
      <c r="H42" s="17"/>
      <c r="I42" s="11"/>
      <c r="J42" s="28">
        <v>1647</v>
      </c>
      <c r="K42" s="28">
        <v>0</v>
      </c>
      <c r="L42" s="28">
        <v>5</v>
      </c>
      <c r="M42" s="28">
        <v>0.5644512714702277</v>
      </c>
      <c r="N42" s="28">
        <v>1.0034631973596324</v>
      </c>
      <c r="O42" s="11"/>
    </row>
    <row r="43" spans="1:15" ht="26.25" thickBot="1">
      <c r="A43" s="37" t="s">
        <v>225</v>
      </c>
      <c r="B43" s="4" t="s">
        <v>226</v>
      </c>
      <c r="C43" s="3" t="s">
        <v>509</v>
      </c>
      <c r="D43" s="11">
        <f>IF(ISBLANK(PIMMIGRlab),"",PIMMIGRlab)</f>
      </c>
      <c r="E43" s="11"/>
      <c r="F43" s="11"/>
      <c r="G43" s="11"/>
      <c r="H43" s="17"/>
      <c r="I43" s="11" t="s">
        <v>51</v>
      </c>
      <c r="J43" s="28">
        <v>0</v>
      </c>
      <c r="K43" s="28"/>
      <c r="L43" s="28"/>
      <c r="M43" s="28"/>
      <c r="N43" s="28"/>
      <c r="O43" s="11"/>
    </row>
    <row r="44" spans="1:15" ht="26.25" thickBot="1">
      <c r="A44" s="37" t="s">
        <v>227</v>
      </c>
      <c r="B44" s="4" t="s">
        <v>228</v>
      </c>
      <c r="C44" s="3" t="s">
        <v>509</v>
      </c>
      <c r="D44" s="11">
        <f>IF(ISBLANK(PIMMIGRlab),"",PIMMIGRlab)</f>
      </c>
      <c r="E44" s="11"/>
      <c r="F44" s="11"/>
      <c r="G44" s="11"/>
      <c r="H44" s="17"/>
      <c r="I44" s="11" t="s">
        <v>51</v>
      </c>
      <c r="J44" s="28">
        <v>0</v>
      </c>
      <c r="K44" s="28"/>
      <c r="L44" s="28"/>
      <c r="M44" s="28"/>
      <c r="N44" s="28"/>
      <c r="O44" s="11"/>
    </row>
    <row r="45" spans="1:15" ht="179.25" thickBot="1">
      <c r="A45" s="37" t="s">
        <v>229</v>
      </c>
      <c r="B45" s="4" t="s">
        <v>230</v>
      </c>
      <c r="C45" s="3" t="s">
        <v>500</v>
      </c>
      <c r="D45" s="11" t="str">
        <f>IF(ISBLANK(PLFSlab),"",PLFSlab)</f>
        <v>-1 question not asked
1 working (10 hours or more per week)
2 working (less than 10 hours per week)
3 apprenticeship
4 absent from work due to illness
5 unemployed (registered)
6 looking for work (not registered)
7 student
8 early retirement
9 retired
10 survivors pension
11 invalid
12 doing housework
13 other</v>
      </c>
      <c r="E45" s="11" t="s">
        <v>470</v>
      </c>
      <c r="F45" s="11" t="s">
        <v>196</v>
      </c>
      <c r="G45" s="11" t="s">
        <v>659</v>
      </c>
      <c r="H45" s="17"/>
      <c r="I45" s="11"/>
      <c r="J45" s="28">
        <v>2515</v>
      </c>
      <c r="K45" s="28">
        <v>-1</v>
      </c>
      <c r="L45" s="28">
        <v>13</v>
      </c>
      <c r="M45" s="28">
        <v>4.235476978144022</v>
      </c>
      <c r="N45" s="28">
        <v>4.131369800586933</v>
      </c>
      <c r="O45" s="11"/>
    </row>
    <row r="46" spans="1:15" ht="179.25" thickBot="1">
      <c r="A46" s="37" t="s">
        <v>231</v>
      </c>
      <c r="B46" s="4" t="s">
        <v>232</v>
      </c>
      <c r="C46" s="3" t="s">
        <v>500</v>
      </c>
      <c r="D46" s="11" t="str">
        <f>IF(ISBLANK(PLFSlab),"",PLFSlab)</f>
        <v>-1 question not asked
1 working (10 hours or more per week)
2 working (less than 10 hours per week)
3 apprenticeship
4 absent from work due to illness
5 unemployed (registered)
6 looking for work (not registered)
7 student
8 early retirement
9 retired
10 survivors pension
11 invalid
12 doing housework
13 other</v>
      </c>
      <c r="E46" s="11" t="s">
        <v>470</v>
      </c>
      <c r="F46" s="11" t="s">
        <v>197</v>
      </c>
      <c r="G46" s="11" t="s">
        <v>664</v>
      </c>
      <c r="H46" s="17"/>
      <c r="I46" s="11"/>
      <c r="J46" s="28">
        <v>1647</v>
      </c>
      <c r="K46" s="28">
        <v>-1</v>
      </c>
      <c r="L46" s="28">
        <v>13</v>
      </c>
      <c r="M46" s="28">
        <v>8.251829742491042</v>
      </c>
      <c r="N46" s="28">
        <v>5.088020369084201</v>
      </c>
      <c r="O46" s="11"/>
    </row>
    <row r="47" spans="1:15" ht="26.25" thickBot="1">
      <c r="A47" s="37" t="s">
        <v>233</v>
      </c>
      <c r="B47" s="4" t="s">
        <v>234</v>
      </c>
      <c r="C47" s="30" t="s">
        <v>509</v>
      </c>
      <c r="D47" s="11"/>
      <c r="E47" s="11"/>
      <c r="F47" s="11"/>
      <c r="G47" s="11"/>
      <c r="H47" s="17"/>
      <c r="I47" s="11" t="s">
        <v>704</v>
      </c>
      <c r="J47" s="28">
        <v>0</v>
      </c>
      <c r="K47" s="28"/>
      <c r="L47" s="28"/>
      <c r="M47" s="28"/>
      <c r="N47" s="28"/>
      <c r="O47" s="11"/>
    </row>
    <row r="48" spans="1:15" ht="26.25" thickBot="1">
      <c r="A48" s="37" t="s">
        <v>235</v>
      </c>
      <c r="B48" s="4" t="s">
        <v>236</v>
      </c>
      <c r="C48" s="30" t="s">
        <v>509</v>
      </c>
      <c r="D48" s="11"/>
      <c r="E48" s="11"/>
      <c r="F48" s="11"/>
      <c r="G48" s="11"/>
      <c r="H48" s="17"/>
      <c r="I48" s="11" t="s">
        <v>704</v>
      </c>
      <c r="J48" s="28">
        <v>0</v>
      </c>
      <c r="K48" s="28"/>
      <c r="L48" s="28"/>
      <c r="M48" s="28"/>
      <c r="N48" s="28"/>
      <c r="O48" s="11"/>
    </row>
    <row r="49" spans="1:15" ht="26.25" thickBot="1">
      <c r="A49" s="37" t="s">
        <v>237</v>
      </c>
      <c r="B49" s="4" t="s">
        <v>238</v>
      </c>
      <c r="C49" s="30" t="s">
        <v>509</v>
      </c>
      <c r="D49" s="11"/>
      <c r="E49" s="11"/>
      <c r="F49" s="11"/>
      <c r="G49" s="11"/>
      <c r="H49" s="17"/>
      <c r="I49" s="11" t="s">
        <v>704</v>
      </c>
      <c r="J49" s="28">
        <v>0</v>
      </c>
      <c r="K49" s="28"/>
      <c r="L49" s="28"/>
      <c r="M49" s="28"/>
      <c r="N49" s="28"/>
      <c r="O49" s="11"/>
    </row>
    <row r="50" spans="1:15" ht="26.25" thickBot="1">
      <c r="A50" s="37" t="s">
        <v>239</v>
      </c>
      <c r="B50" s="4" t="s">
        <v>240</v>
      </c>
      <c r="C50" s="30" t="s">
        <v>509</v>
      </c>
      <c r="D50" s="11"/>
      <c r="E50" s="11"/>
      <c r="F50" s="11"/>
      <c r="G50" s="11"/>
      <c r="H50" s="17"/>
      <c r="I50" s="11" t="s">
        <v>704</v>
      </c>
      <c r="J50" s="28">
        <v>0</v>
      </c>
      <c r="K50" s="28"/>
      <c r="L50" s="28"/>
      <c r="M50" s="28"/>
      <c r="N50" s="28"/>
      <c r="O50" s="11"/>
    </row>
    <row r="51" spans="1:15" ht="26.25" thickBot="1">
      <c r="A51" s="37" t="s">
        <v>241</v>
      </c>
      <c r="B51" s="4" t="s">
        <v>242</v>
      </c>
      <c r="C51" s="30" t="s">
        <v>509</v>
      </c>
      <c r="D51" s="11"/>
      <c r="E51" s="11"/>
      <c r="F51" s="11"/>
      <c r="G51" s="11"/>
      <c r="H51" s="17"/>
      <c r="I51" s="11" t="s">
        <v>704</v>
      </c>
      <c r="J51" s="28">
        <v>0</v>
      </c>
      <c r="K51" s="28"/>
      <c r="L51" s="28"/>
      <c r="M51" s="28"/>
      <c r="N51" s="28"/>
      <c r="O51" s="11"/>
    </row>
    <row r="52" spans="1:15" ht="26.25" thickBot="1">
      <c r="A52" s="37" t="s">
        <v>243</v>
      </c>
      <c r="B52" s="4" t="s">
        <v>244</v>
      </c>
      <c r="C52" s="30" t="s">
        <v>509</v>
      </c>
      <c r="D52" s="11"/>
      <c r="E52" s="11"/>
      <c r="F52" s="11"/>
      <c r="G52" s="11"/>
      <c r="H52" s="17"/>
      <c r="I52" s="11" t="s">
        <v>704</v>
      </c>
      <c r="J52" s="28">
        <v>0</v>
      </c>
      <c r="K52" s="28"/>
      <c r="L52" s="28"/>
      <c r="M52" s="28"/>
      <c r="N52" s="28"/>
      <c r="O52" s="11"/>
    </row>
    <row r="53" spans="1:15" ht="39" thickBot="1">
      <c r="A53" s="37" t="s">
        <v>245</v>
      </c>
      <c r="B53" s="4" t="s">
        <v>246</v>
      </c>
      <c r="C53" s="30" t="s">
        <v>500</v>
      </c>
      <c r="D53" s="11"/>
      <c r="E53" s="11" t="s">
        <v>470</v>
      </c>
      <c r="F53" s="11" t="s">
        <v>198</v>
      </c>
      <c r="G53" s="11" t="s">
        <v>633</v>
      </c>
      <c r="H53" s="17"/>
      <c r="I53" s="11"/>
      <c r="J53" s="28">
        <v>2503</v>
      </c>
      <c r="K53" s="28">
        <v>0</v>
      </c>
      <c r="L53" s="28">
        <v>120</v>
      </c>
      <c r="M53" s="28">
        <v>26.395919812602767</v>
      </c>
      <c r="N53" s="28">
        <v>22.482815128169147</v>
      </c>
      <c r="O53" s="11"/>
    </row>
    <row r="54" spans="1:15" ht="77.25" thickBot="1">
      <c r="A54" s="37" t="s">
        <v>247</v>
      </c>
      <c r="B54" s="4" t="s">
        <v>248</v>
      </c>
      <c r="C54" s="30" t="s">
        <v>500</v>
      </c>
      <c r="D54" s="11"/>
      <c r="E54" s="11" t="s">
        <v>470</v>
      </c>
      <c r="F54" s="11" t="s">
        <v>199</v>
      </c>
      <c r="G54" s="11" t="s">
        <v>666</v>
      </c>
      <c r="H54" s="17"/>
      <c r="I54" s="11"/>
      <c r="J54" s="28">
        <v>1641</v>
      </c>
      <c r="K54" s="28">
        <v>0</v>
      </c>
      <c r="L54" s="28">
        <v>90</v>
      </c>
      <c r="M54" s="28">
        <v>10.242064586994283</v>
      </c>
      <c r="N54" s="28">
        <v>16.73912234363319</v>
      </c>
      <c r="O54" s="11"/>
    </row>
    <row r="55" spans="1:15" ht="13.5" thickBot="1">
      <c r="A55" s="58" t="s">
        <v>249</v>
      </c>
      <c r="B55" s="59"/>
      <c r="C55" s="7"/>
      <c r="D55" s="21"/>
      <c r="E55" s="12"/>
      <c r="F55" s="12"/>
      <c r="G55" s="12"/>
      <c r="H55" s="12"/>
      <c r="I55" s="13"/>
      <c r="J55" s="28"/>
      <c r="K55" s="28"/>
      <c r="L55" s="28"/>
      <c r="M55" s="28"/>
      <c r="N55" s="28"/>
      <c r="O55" s="28"/>
    </row>
    <row r="56" spans="1:15" ht="85.5" customHeight="1" thickBot="1">
      <c r="A56" s="37" t="s">
        <v>260</v>
      </c>
      <c r="B56" s="4" t="s">
        <v>261</v>
      </c>
      <c r="C56" s="30" t="s">
        <v>500</v>
      </c>
      <c r="D56" s="11"/>
      <c r="E56" s="11" t="s">
        <v>12</v>
      </c>
      <c r="F56" s="31" t="s">
        <v>636</v>
      </c>
      <c r="G56" s="11" t="s">
        <v>27</v>
      </c>
      <c r="H56" s="17"/>
      <c r="I56" s="11"/>
      <c r="J56" s="28">
        <v>2498</v>
      </c>
      <c r="K56" s="28">
        <v>6000</v>
      </c>
      <c r="L56" s="28">
        <v>1470000</v>
      </c>
      <c r="M56" s="28">
        <v>330951.31071432866</v>
      </c>
      <c r="N56" s="28">
        <v>169451.8688108002</v>
      </c>
      <c r="O56" s="11"/>
    </row>
    <row r="57" spans="1:15" ht="111" customHeight="1" thickBot="1">
      <c r="A57" s="37" t="s">
        <v>262</v>
      </c>
      <c r="B57" s="4" t="s">
        <v>263</v>
      </c>
      <c r="C57" s="30" t="s">
        <v>500</v>
      </c>
      <c r="D57" s="11"/>
      <c r="E57" s="11" t="s">
        <v>12</v>
      </c>
      <c r="F57" s="31" t="s">
        <v>637</v>
      </c>
      <c r="G57" s="11" t="s">
        <v>27</v>
      </c>
      <c r="H57" s="17"/>
      <c r="I57" s="11"/>
      <c r="J57" s="28">
        <v>2503</v>
      </c>
      <c r="K57" s="28">
        <v>7200</v>
      </c>
      <c r="L57" s="28">
        <v>2941200</v>
      </c>
      <c r="M57" s="28">
        <v>248682.42770136707</v>
      </c>
      <c r="N57" s="28">
        <v>211413.68847524517</v>
      </c>
      <c r="O57" s="11"/>
    </row>
    <row r="58" spans="1:15" ht="26.25" thickBot="1">
      <c r="A58" s="37" t="s">
        <v>264</v>
      </c>
      <c r="B58" s="4" t="s">
        <v>265</v>
      </c>
      <c r="C58" s="30" t="s">
        <v>509</v>
      </c>
      <c r="D58" s="11"/>
      <c r="E58" s="31"/>
      <c r="F58" s="31"/>
      <c r="G58" s="11"/>
      <c r="H58" s="17"/>
      <c r="I58" s="11" t="s">
        <v>621</v>
      </c>
      <c r="J58" s="28">
        <v>0</v>
      </c>
      <c r="K58" s="28"/>
      <c r="L58" s="28"/>
      <c r="M58" s="28"/>
      <c r="N58" s="28"/>
      <c r="O58" s="11"/>
    </row>
    <row r="59" spans="1:15" ht="26.25" thickBot="1">
      <c r="A59" s="37" t="s">
        <v>266</v>
      </c>
      <c r="B59" s="4" t="s">
        <v>267</v>
      </c>
      <c r="C59" s="30" t="s">
        <v>509</v>
      </c>
      <c r="D59" s="11"/>
      <c r="E59" s="31"/>
      <c r="F59" s="31"/>
      <c r="G59" s="11"/>
      <c r="H59" s="17"/>
      <c r="I59" s="11" t="s">
        <v>638</v>
      </c>
      <c r="J59" s="28">
        <v>0</v>
      </c>
      <c r="K59" s="28"/>
      <c r="L59" s="28"/>
      <c r="M59" s="28"/>
      <c r="N59" s="28"/>
      <c r="O59" s="11"/>
    </row>
    <row r="60" spans="1:15" ht="26.25" thickBot="1">
      <c r="A60" s="37" t="s">
        <v>268</v>
      </c>
      <c r="B60" s="4" t="s">
        <v>269</v>
      </c>
      <c r="C60" s="30" t="s">
        <v>509</v>
      </c>
      <c r="D60" s="11"/>
      <c r="E60" s="11"/>
      <c r="F60" s="31"/>
      <c r="G60" s="11"/>
      <c r="H60" s="17"/>
      <c r="I60" s="11" t="s">
        <v>621</v>
      </c>
      <c r="J60" s="28">
        <v>0</v>
      </c>
      <c r="K60" s="28"/>
      <c r="L60" s="28"/>
      <c r="M60" s="28"/>
      <c r="N60" s="28"/>
      <c r="O60" s="11"/>
    </row>
    <row r="61" spans="1:15" ht="26.25" thickBot="1">
      <c r="A61" s="37" t="s">
        <v>270</v>
      </c>
      <c r="B61" s="4" t="s">
        <v>271</v>
      </c>
      <c r="C61" s="30" t="s">
        <v>509</v>
      </c>
      <c r="D61" s="11"/>
      <c r="E61" s="11"/>
      <c r="F61" s="31"/>
      <c r="G61" s="11"/>
      <c r="H61" s="17"/>
      <c r="I61" s="11" t="s">
        <v>621</v>
      </c>
      <c r="J61" s="28">
        <v>0</v>
      </c>
      <c r="K61" s="28"/>
      <c r="L61" s="28"/>
      <c r="M61" s="28"/>
      <c r="N61" s="28"/>
      <c r="O61" s="11"/>
    </row>
    <row r="62" spans="1:15" ht="39" thickBot="1">
      <c r="A62" s="37" t="s">
        <v>272</v>
      </c>
      <c r="B62" s="4" t="s">
        <v>273</v>
      </c>
      <c r="C62" s="30" t="s">
        <v>509</v>
      </c>
      <c r="D62" s="11"/>
      <c r="E62" s="31"/>
      <c r="F62" s="31"/>
      <c r="G62" s="11"/>
      <c r="H62" s="17"/>
      <c r="I62" s="11" t="s">
        <v>621</v>
      </c>
      <c r="J62" s="28">
        <v>0</v>
      </c>
      <c r="K62" s="28"/>
      <c r="L62" s="28"/>
      <c r="M62" s="28"/>
      <c r="N62" s="28"/>
      <c r="O62" s="11"/>
    </row>
    <row r="63" spans="1:15" ht="26.25" thickBot="1">
      <c r="A63" s="37" t="s">
        <v>250</v>
      </c>
      <c r="B63" s="4" t="s">
        <v>259</v>
      </c>
      <c r="C63" s="30" t="s">
        <v>509</v>
      </c>
      <c r="D63" s="11"/>
      <c r="E63" s="31"/>
      <c r="F63" s="11"/>
      <c r="G63" s="11"/>
      <c r="H63" s="17"/>
      <c r="I63" s="11" t="s">
        <v>621</v>
      </c>
      <c r="J63" s="28">
        <v>0</v>
      </c>
      <c r="K63" s="28"/>
      <c r="L63" s="28"/>
      <c r="M63" s="28"/>
      <c r="N63" s="28"/>
      <c r="O63" s="11"/>
    </row>
    <row r="64" spans="1:15" ht="13.5" thickBot="1">
      <c r="A64" s="58" t="s">
        <v>274</v>
      </c>
      <c r="B64" s="59"/>
      <c r="C64" s="7"/>
      <c r="D64" s="21"/>
      <c r="E64" s="12"/>
      <c r="F64" s="12"/>
      <c r="G64" s="12"/>
      <c r="H64" s="12"/>
      <c r="I64" s="13"/>
      <c r="O64" s="28"/>
    </row>
    <row r="65" spans="1:15" ht="26.25" thickBot="1">
      <c r="A65" s="37" t="s">
        <v>275</v>
      </c>
      <c r="B65" s="4" t="s">
        <v>276</v>
      </c>
      <c r="C65" s="30" t="s">
        <v>509</v>
      </c>
      <c r="D65" s="11"/>
      <c r="E65" s="11"/>
      <c r="F65" s="11"/>
      <c r="G65" s="11"/>
      <c r="H65" s="17"/>
      <c r="I65" s="11" t="s">
        <v>211</v>
      </c>
      <c r="J65" s="28">
        <v>0</v>
      </c>
      <c r="K65" s="28"/>
      <c r="L65" s="28"/>
      <c r="M65" s="28"/>
      <c r="N65" s="28"/>
      <c r="O65" s="11"/>
    </row>
    <row r="66" spans="1:15" ht="51.75" thickBot="1">
      <c r="A66" s="37" t="s">
        <v>277</v>
      </c>
      <c r="B66" s="4" t="s">
        <v>278</v>
      </c>
      <c r="C66" s="30" t="s">
        <v>500</v>
      </c>
      <c r="D66" s="11"/>
      <c r="E66" s="11" t="s">
        <v>206</v>
      </c>
      <c r="F66" s="11" t="s">
        <v>353</v>
      </c>
      <c r="G66" s="11" t="s">
        <v>24</v>
      </c>
      <c r="H66" s="17" t="s">
        <v>451</v>
      </c>
      <c r="I66" s="11" t="s">
        <v>354</v>
      </c>
      <c r="J66" s="28">
        <v>1829</v>
      </c>
      <c r="K66" s="28">
        <v>8000</v>
      </c>
      <c r="L66" s="28">
        <v>6837850</v>
      </c>
      <c r="M66" s="28">
        <v>1436507.5493077694</v>
      </c>
      <c r="N66" s="28">
        <v>853333.158454551</v>
      </c>
      <c r="O66" s="11" t="s">
        <v>258</v>
      </c>
    </row>
    <row r="67" spans="1:15" ht="26.25" thickBot="1">
      <c r="A67" s="38" t="s">
        <v>279</v>
      </c>
      <c r="B67" s="32" t="s">
        <v>280</v>
      </c>
      <c r="C67" s="30" t="s">
        <v>509</v>
      </c>
      <c r="D67" s="11"/>
      <c r="E67" s="11"/>
      <c r="F67" s="11"/>
      <c r="G67" s="11"/>
      <c r="H67" s="17"/>
      <c r="I67" s="11" t="s">
        <v>621</v>
      </c>
      <c r="J67" s="28">
        <v>0</v>
      </c>
      <c r="K67" s="28"/>
      <c r="L67" s="28"/>
      <c r="M67" s="28"/>
      <c r="N67" s="28"/>
      <c r="O67" s="11"/>
    </row>
    <row r="68" spans="1:15" ht="39" thickBot="1">
      <c r="A68" s="38" t="s">
        <v>281</v>
      </c>
      <c r="B68" s="32" t="s">
        <v>282</v>
      </c>
      <c r="C68" s="30" t="s">
        <v>509</v>
      </c>
      <c r="D68" s="11"/>
      <c r="E68" s="11"/>
      <c r="F68" s="11"/>
      <c r="G68" s="11"/>
      <c r="H68" s="17"/>
      <c r="I68" s="11" t="s">
        <v>621</v>
      </c>
      <c r="J68" s="28">
        <v>0</v>
      </c>
      <c r="K68" s="28"/>
      <c r="L68" s="28"/>
      <c r="M68" s="28"/>
      <c r="N68" s="28"/>
      <c r="O68" s="11"/>
    </row>
    <row r="69" spans="1:15" ht="51.75" thickBot="1">
      <c r="A69" s="38" t="s">
        <v>283</v>
      </c>
      <c r="B69" s="32" t="s">
        <v>284</v>
      </c>
      <c r="C69" s="30" t="s">
        <v>500</v>
      </c>
      <c r="D69" s="11"/>
      <c r="E69" s="11" t="s">
        <v>536</v>
      </c>
      <c r="F69" s="11" t="s">
        <v>17</v>
      </c>
      <c r="G69" s="11" t="s">
        <v>24</v>
      </c>
      <c r="H69" s="17" t="s">
        <v>451</v>
      </c>
      <c r="I69" s="11"/>
      <c r="J69" s="28">
        <v>37</v>
      </c>
      <c r="K69" s="28">
        <v>2400</v>
      </c>
      <c r="L69" s="28">
        <v>2084400</v>
      </c>
      <c r="M69" s="28">
        <v>795780.5241650013</v>
      </c>
      <c r="N69" s="28">
        <v>518752.94978622405</v>
      </c>
      <c r="O69" s="11"/>
    </row>
    <row r="70" spans="1:15" ht="85.5" customHeight="1" thickBot="1">
      <c r="A70" s="38" t="s">
        <v>285</v>
      </c>
      <c r="B70" s="32" t="s">
        <v>461</v>
      </c>
      <c r="C70" s="3" t="s">
        <v>500</v>
      </c>
      <c r="D70" s="11"/>
      <c r="E70" s="11" t="s">
        <v>536</v>
      </c>
      <c r="F70" s="11" t="s">
        <v>18</v>
      </c>
      <c r="G70" s="11" t="s">
        <v>24</v>
      </c>
      <c r="H70" s="17" t="s">
        <v>451</v>
      </c>
      <c r="I70" s="11"/>
      <c r="J70" s="28">
        <v>124</v>
      </c>
      <c r="K70" s="28">
        <v>6</v>
      </c>
      <c r="L70" s="28">
        <v>6000000</v>
      </c>
      <c r="M70" s="28">
        <v>1314455.4929303955</v>
      </c>
      <c r="N70" s="28">
        <v>1088086.6253120517</v>
      </c>
      <c r="O70" s="11"/>
    </row>
    <row r="71" spans="1:15" ht="51.75" thickBot="1">
      <c r="A71" s="38" t="s">
        <v>286</v>
      </c>
      <c r="B71" s="32" t="s">
        <v>287</v>
      </c>
      <c r="C71" s="3" t="s">
        <v>500</v>
      </c>
      <c r="D71" s="11"/>
      <c r="E71" s="11" t="s">
        <v>536</v>
      </c>
      <c r="F71" s="11" t="s">
        <v>19</v>
      </c>
      <c r="G71" s="11" t="s">
        <v>24</v>
      </c>
      <c r="H71" s="17" t="s">
        <v>467</v>
      </c>
      <c r="I71" s="11"/>
      <c r="J71" s="28">
        <v>258</v>
      </c>
      <c r="K71" s="28">
        <v>1800</v>
      </c>
      <c r="L71" s="28">
        <v>1080000</v>
      </c>
      <c r="M71" s="28">
        <v>102044.62295903706</v>
      </c>
      <c r="N71" s="28">
        <v>166494.81094668526</v>
      </c>
      <c r="O71" s="11"/>
    </row>
    <row r="72" spans="1:15" ht="39" thickBot="1">
      <c r="A72" s="38" t="s">
        <v>288</v>
      </c>
      <c r="B72" s="32" t="s">
        <v>289</v>
      </c>
      <c r="C72" s="3" t="s">
        <v>509</v>
      </c>
      <c r="D72" s="11"/>
      <c r="E72" s="11"/>
      <c r="F72" s="31"/>
      <c r="G72" s="11"/>
      <c r="H72" s="17"/>
      <c r="I72" s="11" t="s">
        <v>621</v>
      </c>
      <c r="J72" s="28">
        <v>0</v>
      </c>
      <c r="K72" s="28"/>
      <c r="L72" s="28"/>
      <c r="M72" s="28"/>
      <c r="N72" s="28"/>
      <c r="O72" s="11"/>
    </row>
    <row r="73" spans="1:15" ht="132" customHeight="1" thickBot="1">
      <c r="A73" s="38" t="s">
        <v>290</v>
      </c>
      <c r="B73" s="32" t="s">
        <v>291</v>
      </c>
      <c r="C73" s="30" t="s">
        <v>500</v>
      </c>
      <c r="D73" s="11"/>
      <c r="E73" s="11" t="s">
        <v>537</v>
      </c>
      <c r="F73" s="31" t="s">
        <v>608</v>
      </c>
      <c r="G73" s="11" t="s">
        <v>24</v>
      </c>
      <c r="H73" s="17" t="s">
        <v>451</v>
      </c>
      <c r="I73" s="11"/>
      <c r="J73" s="39">
        <v>779</v>
      </c>
      <c r="K73" s="39">
        <v>300</v>
      </c>
      <c r="L73" s="39">
        <v>7200000</v>
      </c>
      <c r="M73" s="39">
        <v>237297.02128798096</v>
      </c>
      <c r="N73" s="39">
        <v>590919.1957772534</v>
      </c>
      <c r="O73" s="11"/>
    </row>
    <row r="74" spans="1:15" ht="26.25" thickBot="1">
      <c r="A74" s="38" t="s">
        <v>200</v>
      </c>
      <c r="B74" s="32" t="s">
        <v>201</v>
      </c>
      <c r="C74" s="30" t="s">
        <v>509</v>
      </c>
      <c r="D74" s="11"/>
      <c r="E74" s="11"/>
      <c r="F74" s="31"/>
      <c r="G74" s="11"/>
      <c r="H74" s="17"/>
      <c r="I74" s="11" t="s">
        <v>252</v>
      </c>
      <c r="J74" s="39"/>
      <c r="K74" s="39"/>
      <c r="L74" s="39"/>
      <c r="M74" s="39"/>
      <c r="N74" s="39"/>
      <c r="O74" s="11"/>
    </row>
    <row r="75" spans="1:15" ht="13.5" thickBot="1">
      <c r="A75" s="38" t="s">
        <v>333</v>
      </c>
      <c r="B75" s="32" t="s">
        <v>334</v>
      </c>
      <c r="C75" s="30" t="s">
        <v>509</v>
      </c>
      <c r="D75" s="11"/>
      <c r="E75" s="11"/>
      <c r="F75" s="31"/>
      <c r="G75" s="11"/>
      <c r="H75" s="17"/>
      <c r="I75" s="11" t="s">
        <v>252</v>
      </c>
      <c r="J75" s="39"/>
      <c r="K75" s="39"/>
      <c r="L75" s="39"/>
      <c r="M75" s="39"/>
      <c r="N75" s="39"/>
      <c r="O75" s="11"/>
    </row>
    <row r="76" spans="1:15" ht="13.5" thickBot="1">
      <c r="A76" s="38" t="s">
        <v>335</v>
      </c>
      <c r="B76" s="32" t="s">
        <v>336</v>
      </c>
      <c r="C76" s="30" t="s">
        <v>509</v>
      </c>
      <c r="D76" s="11"/>
      <c r="E76" s="11"/>
      <c r="F76" s="11"/>
      <c r="G76" s="11"/>
      <c r="H76" s="17"/>
      <c r="I76" s="11" t="s">
        <v>252</v>
      </c>
      <c r="J76" s="39"/>
      <c r="K76" s="39"/>
      <c r="L76" s="39"/>
      <c r="M76" s="39"/>
      <c r="N76" s="39"/>
      <c r="O76" s="11"/>
    </row>
    <row r="77" spans="1:15" ht="13.5" thickBot="1">
      <c r="A77" s="38" t="s">
        <v>337</v>
      </c>
      <c r="B77" s="32" t="s">
        <v>338</v>
      </c>
      <c r="C77" s="30" t="s">
        <v>509</v>
      </c>
      <c r="D77" s="11"/>
      <c r="E77" s="11"/>
      <c r="F77" s="31"/>
      <c r="G77" s="11"/>
      <c r="H77" s="17"/>
      <c r="I77" s="11" t="s">
        <v>252</v>
      </c>
      <c r="J77" s="39"/>
      <c r="K77" s="39"/>
      <c r="L77" s="39"/>
      <c r="M77" s="39"/>
      <c r="N77" s="39"/>
      <c r="O77" s="11"/>
    </row>
    <row r="78" spans="1:15" ht="26.25" thickBot="1">
      <c r="A78" s="38" t="s">
        <v>339</v>
      </c>
      <c r="B78" s="32" t="s">
        <v>340</v>
      </c>
      <c r="C78" s="30" t="s">
        <v>509</v>
      </c>
      <c r="D78" s="11"/>
      <c r="E78" s="11"/>
      <c r="F78" s="31"/>
      <c r="G78" s="11"/>
      <c r="H78" s="17"/>
      <c r="I78" s="11" t="s">
        <v>252</v>
      </c>
      <c r="J78" s="39"/>
      <c r="K78" s="39"/>
      <c r="L78" s="39"/>
      <c r="M78" s="39"/>
      <c r="N78" s="39"/>
      <c r="O78" s="11"/>
    </row>
    <row r="79" spans="1:15" ht="13.5" thickBot="1">
      <c r="A79" s="38" t="s">
        <v>475</v>
      </c>
      <c r="B79" s="32" t="s">
        <v>298</v>
      </c>
      <c r="C79" s="30" t="s">
        <v>509</v>
      </c>
      <c r="D79" s="11"/>
      <c r="E79" s="11"/>
      <c r="F79" s="31"/>
      <c r="G79" s="11"/>
      <c r="H79" s="17"/>
      <c r="I79" s="11" t="s">
        <v>252</v>
      </c>
      <c r="J79" s="28"/>
      <c r="K79" s="28"/>
      <c r="L79" s="28"/>
      <c r="M79" s="28"/>
      <c r="N79" s="28"/>
      <c r="O79" s="11"/>
    </row>
    <row r="80" spans="1:15" ht="26.25" thickBot="1">
      <c r="A80" s="38" t="s">
        <v>292</v>
      </c>
      <c r="B80" s="32" t="s">
        <v>293</v>
      </c>
      <c r="C80" s="30" t="s">
        <v>509</v>
      </c>
      <c r="D80" s="4"/>
      <c r="E80" s="31"/>
      <c r="F80" s="31"/>
      <c r="G80" s="11"/>
      <c r="H80" s="17"/>
      <c r="I80" s="11" t="s">
        <v>621</v>
      </c>
      <c r="J80" s="28">
        <v>0</v>
      </c>
      <c r="K80" s="28"/>
      <c r="L80" s="28"/>
      <c r="M80" s="28"/>
      <c r="N80" s="28"/>
      <c r="O80" s="11"/>
    </row>
    <row r="81" spans="1:15" ht="39" thickBot="1">
      <c r="A81" s="38" t="s">
        <v>294</v>
      </c>
      <c r="B81" s="32" t="s">
        <v>481</v>
      </c>
      <c r="C81" s="30" t="s">
        <v>509</v>
      </c>
      <c r="D81" s="11"/>
      <c r="E81" s="11"/>
      <c r="F81" s="31"/>
      <c r="G81" s="11"/>
      <c r="H81" s="17"/>
      <c r="I81" s="11" t="s">
        <v>39</v>
      </c>
      <c r="J81" s="28">
        <v>0</v>
      </c>
      <c r="K81" s="28"/>
      <c r="L81" s="28"/>
      <c r="M81" s="28"/>
      <c r="N81" s="28"/>
      <c r="O81" s="11"/>
    </row>
    <row r="82" spans="1:15" ht="13.5" thickBot="1">
      <c r="A82" s="38" t="s">
        <v>482</v>
      </c>
      <c r="B82" s="32" t="s">
        <v>483</v>
      </c>
      <c r="C82" s="30" t="s">
        <v>509</v>
      </c>
      <c r="D82" s="11"/>
      <c r="E82" s="11"/>
      <c r="F82" s="11"/>
      <c r="G82" s="11"/>
      <c r="H82" s="17"/>
      <c r="I82" s="11" t="s">
        <v>621</v>
      </c>
      <c r="J82" s="28">
        <v>0</v>
      </c>
      <c r="K82" s="28"/>
      <c r="L82" s="28"/>
      <c r="M82" s="28"/>
      <c r="N82" s="28"/>
      <c r="O82" s="11"/>
    </row>
    <row r="83" spans="1:15" ht="26.25" thickBot="1">
      <c r="A83" s="38" t="s">
        <v>484</v>
      </c>
      <c r="B83" s="32" t="s">
        <v>598</v>
      </c>
      <c r="C83" s="30" t="s">
        <v>509</v>
      </c>
      <c r="D83" s="11"/>
      <c r="E83" s="31"/>
      <c r="F83" s="11"/>
      <c r="G83" s="11"/>
      <c r="H83" s="17"/>
      <c r="I83" s="11" t="s">
        <v>621</v>
      </c>
      <c r="J83" s="28">
        <v>0</v>
      </c>
      <c r="K83" s="28"/>
      <c r="L83" s="28"/>
      <c r="M83" s="28"/>
      <c r="N83" s="28"/>
      <c r="O83" s="11"/>
    </row>
    <row r="84" spans="1:15" ht="26.25" thickBot="1">
      <c r="A84" s="38" t="s">
        <v>599</v>
      </c>
      <c r="B84" s="32" t="s">
        <v>600</v>
      </c>
      <c r="C84" s="30" t="s">
        <v>509</v>
      </c>
      <c r="D84" s="11"/>
      <c r="E84" s="11"/>
      <c r="F84" s="31"/>
      <c r="G84" s="11"/>
      <c r="H84" s="17"/>
      <c r="I84" s="11" t="s">
        <v>621</v>
      </c>
      <c r="J84" s="28">
        <v>0</v>
      </c>
      <c r="K84" s="28"/>
      <c r="L84" s="28"/>
      <c r="M84" s="28"/>
      <c r="N84" s="28"/>
      <c r="O84" s="11"/>
    </row>
    <row r="85" spans="1:15" ht="13.5" thickBot="1">
      <c r="A85" s="38" t="s">
        <v>601</v>
      </c>
      <c r="B85" s="32" t="s">
        <v>602</v>
      </c>
      <c r="C85" s="30" t="s">
        <v>509</v>
      </c>
      <c r="D85" s="11"/>
      <c r="E85" s="11"/>
      <c r="F85" s="31"/>
      <c r="G85" s="11"/>
      <c r="H85" s="17"/>
      <c r="I85" s="11" t="s">
        <v>621</v>
      </c>
      <c r="J85" s="28">
        <v>0</v>
      </c>
      <c r="K85" s="28"/>
      <c r="L85" s="28"/>
      <c r="M85" s="28"/>
      <c r="N85" s="28"/>
      <c r="O85" s="11"/>
    </row>
    <row r="86" spans="1:15" ht="13.5" thickBot="1">
      <c r="A86" s="38" t="s">
        <v>603</v>
      </c>
      <c r="B86" s="32" t="s">
        <v>604</v>
      </c>
      <c r="C86" s="30" t="s">
        <v>509</v>
      </c>
      <c r="D86" s="11"/>
      <c r="E86" s="31"/>
      <c r="F86" s="31"/>
      <c r="G86" s="11"/>
      <c r="H86" s="17"/>
      <c r="I86" s="11" t="s">
        <v>621</v>
      </c>
      <c r="J86" s="28">
        <v>0</v>
      </c>
      <c r="K86" s="28"/>
      <c r="L86" s="28"/>
      <c r="M86" s="28"/>
      <c r="N86" s="28"/>
      <c r="O86" s="11"/>
    </row>
    <row r="87" spans="1:15" ht="64.5" thickBot="1">
      <c r="A87" s="38" t="s">
        <v>605</v>
      </c>
      <c r="B87" s="32" t="s">
        <v>606</v>
      </c>
      <c r="C87" s="30" t="s">
        <v>500</v>
      </c>
      <c r="D87" s="11"/>
      <c r="E87" s="11" t="s">
        <v>536</v>
      </c>
      <c r="F87" s="31" t="s">
        <v>691</v>
      </c>
      <c r="G87" s="11" t="s">
        <v>24</v>
      </c>
      <c r="H87" s="17" t="s">
        <v>451</v>
      </c>
      <c r="I87" s="11" t="s">
        <v>692</v>
      </c>
      <c r="J87" s="28">
        <v>61</v>
      </c>
      <c r="K87" s="28">
        <v>22000</v>
      </c>
      <c r="L87" s="28">
        <v>960000</v>
      </c>
      <c r="M87" s="28">
        <v>252833.85991095522</v>
      </c>
      <c r="N87" s="28">
        <v>182409.09429421547</v>
      </c>
      <c r="O87" s="11"/>
    </row>
    <row r="88" spans="1:15" ht="51.75" thickBot="1">
      <c r="A88" s="38" t="s">
        <v>607</v>
      </c>
      <c r="B88" s="32" t="s">
        <v>55</v>
      </c>
      <c r="C88" s="30" t="s">
        <v>500</v>
      </c>
      <c r="D88" s="11"/>
      <c r="E88" s="11" t="s">
        <v>536</v>
      </c>
      <c r="F88" s="31" t="s">
        <v>20</v>
      </c>
      <c r="G88" s="11" t="s">
        <v>24</v>
      </c>
      <c r="H88" s="17" t="s">
        <v>451</v>
      </c>
      <c r="I88" s="11" t="s">
        <v>693</v>
      </c>
      <c r="J88" s="28">
        <v>57</v>
      </c>
      <c r="K88" s="28">
        <v>10320</v>
      </c>
      <c r="L88" s="28">
        <v>1056000</v>
      </c>
      <c r="M88" s="28">
        <v>239980.67127109354</v>
      </c>
      <c r="N88" s="28">
        <v>227020.38337755957</v>
      </c>
      <c r="O88" s="11"/>
    </row>
    <row r="89" spans="1:15" ht="85.5" customHeight="1" thickBot="1">
      <c r="A89" s="38" t="s">
        <v>56</v>
      </c>
      <c r="B89" s="32" t="s">
        <v>57</v>
      </c>
      <c r="C89" s="30" t="s">
        <v>500</v>
      </c>
      <c r="D89" s="11"/>
      <c r="E89" s="11" t="s">
        <v>536</v>
      </c>
      <c r="F89" s="31" t="s">
        <v>699</v>
      </c>
      <c r="G89" s="11" t="s">
        <v>24</v>
      </c>
      <c r="H89" s="17" t="s">
        <v>451</v>
      </c>
      <c r="I89" s="11"/>
      <c r="J89" s="28">
        <v>217</v>
      </c>
      <c r="K89" s="28">
        <v>23000</v>
      </c>
      <c r="L89" s="28">
        <v>1446000</v>
      </c>
      <c r="M89" s="28">
        <v>586651.9655609892</v>
      </c>
      <c r="N89" s="28">
        <v>315595.354038999</v>
      </c>
      <c r="O89" s="11"/>
    </row>
    <row r="90" spans="1:15" ht="51.75" thickBot="1">
      <c r="A90" s="38" t="s">
        <v>58</v>
      </c>
      <c r="B90" s="32" t="s">
        <v>59</v>
      </c>
      <c r="C90" s="30" t="s">
        <v>500</v>
      </c>
      <c r="D90" s="11"/>
      <c r="E90" s="11" t="s">
        <v>457</v>
      </c>
      <c r="F90" s="11" t="s">
        <v>191</v>
      </c>
      <c r="G90" s="11" t="s">
        <v>24</v>
      </c>
      <c r="H90" s="17" t="s">
        <v>451</v>
      </c>
      <c r="I90" s="11"/>
      <c r="J90" s="28">
        <v>723</v>
      </c>
      <c r="K90" s="28">
        <v>5400</v>
      </c>
      <c r="L90" s="28">
        <v>4428000</v>
      </c>
      <c r="M90" s="28">
        <v>790576.1375404006</v>
      </c>
      <c r="N90" s="28">
        <v>365764.10332603566</v>
      </c>
      <c r="O90" s="11"/>
    </row>
    <row r="91" spans="1:15" ht="51.75" thickBot="1">
      <c r="A91" s="38" t="s">
        <v>60</v>
      </c>
      <c r="B91" s="32" t="s">
        <v>61</v>
      </c>
      <c r="C91" s="30" t="s">
        <v>500</v>
      </c>
      <c r="D91" s="11"/>
      <c r="E91" s="11" t="s">
        <v>536</v>
      </c>
      <c r="F91" s="31" t="s">
        <v>22</v>
      </c>
      <c r="G91" s="11" t="s">
        <v>24</v>
      </c>
      <c r="H91" s="17" t="s">
        <v>451</v>
      </c>
      <c r="I91" s="11"/>
      <c r="J91" s="28">
        <v>445</v>
      </c>
      <c r="K91" s="28">
        <v>5400</v>
      </c>
      <c r="L91" s="28">
        <v>2793156</v>
      </c>
      <c r="M91" s="28">
        <v>774917.2059826354</v>
      </c>
      <c r="N91" s="28">
        <v>361534.63023788895</v>
      </c>
      <c r="O91" s="11"/>
    </row>
    <row r="92" spans="1:15" ht="51.75" thickBot="1">
      <c r="A92" s="38" t="s">
        <v>62</v>
      </c>
      <c r="B92" s="32" t="s">
        <v>63</v>
      </c>
      <c r="C92" s="30" t="s">
        <v>500</v>
      </c>
      <c r="D92" s="11"/>
      <c r="E92" s="11" t="s">
        <v>536</v>
      </c>
      <c r="F92" s="31" t="s">
        <v>23</v>
      </c>
      <c r="G92" s="11" t="s">
        <v>24</v>
      </c>
      <c r="H92" s="17" t="s">
        <v>451</v>
      </c>
      <c r="I92" s="11"/>
      <c r="J92" s="28">
        <v>13</v>
      </c>
      <c r="K92" s="28">
        <v>4800</v>
      </c>
      <c r="L92" s="28">
        <v>242376</v>
      </c>
      <c r="M92" s="28">
        <v>117014.39381176463</v>
      </c>
      <c r="N92" s="28">
        <v>84709.81506103622</v>
      </c>
      <c r="O92" s="11"/>
    </row>
    <row r="93" spans="1:15" ht="51.75" thickBot="1">
      <c r="A93" s="38" t="s">
        <v>64</v>
      </c>
      <c r="B93" s="32" t="s">
        <v>65</v>
      </c>
      <c r="C93" s="30" t="s">
        <v>500</v>
      </c>
      <c r="D93" s="11"/>
      <c r="E93" s="11" t="s">
        <v>536</v>
      </c>
      <c r="F93" s="31" t="s">
        <v>703</v>
      </c>
      <c r="G93" s="11" t="s">
        <v>24</v>
      </c>
      <c r="H93" s="17" t="s">
        <v>451</v>
      </c>
      <c r="I93" s="11" t="s">
        <v>702</v>
      </c>
      <c r="J93" s="28">
        <v>61</v>
      </c>
      <c r="K93" s="28">
        <v>67000</v>
      </c>
      <c r="L93" s="28">
        <v>1920000</v>
      </c>
      <c r="M93" s="28">
        <v>848258.8847817767</v>
      </c>
      <c r="N93" s="28">
        <v>351327.923214711</v>
      </c>
      <c r="O93" s="11"/>
    </row>
    <row r="94" spans="1:15" ht="51.75" thickBot="1">
      <c r="A94" s="38" t="s">
        <v>66</v>
      </c>
      <c r="B94" s="32" t="s">
        <v>67</v>
      </c>
      <c r="C94" s="30" t="s">
        <v>500</v>
      </c>
      <c r="D94" s="11"/>
      <c r="E94" s="11" t="s">
        <v>536</v>
      </c>
      <c r="F94" s="31" t="s">
        <v>29</v>
      </c>
      <c r="G94" s="11" t="s">
        <v>24</v>
      </c>
      <c r="H94" s="17" t="s">
        <v>451</v>
      </c>
      <c r="I94" s="11" t="s">
        <v>545</v>
      </c>
      <c r="J94" s="28">
        <v>318</v>
      </c>
      <c r="K94" s="28">
        <v>12000</v>
      </c>
      <c r="L94" s="28">
        <v>4428000</v>
      </c>
      <c r="M94" s="28">
        <v>554886.8270626474</v>
      </c>
      <c r="N94" s="28">
        <v>331374.70935215685</v>
      </c>
      <c r="O94" s="11"/>
    </row>
    <row r="95" spans="1:15" ht="51.75" thickBot="1">
      <c r="A95" s="38" t="s">
        <v>68</v>
      </c>
      <c r="B95" s="32" t="s">
        <v>69</v>
      </c>
      <c r="C95" s="30" t="s">
        <v>509</v>
      </c>
      <c r="D95" s="11"/>
      <c r="E95" s="11"/>
      <c r="F95" s="31"/>
      <c r="G95" s="11"/>
      <c r="H95" s="17"/>
      <c r="I95" s="11"/>
      <c r="J95" s="28">
        <v>0</v>
      </c>
      <c r="K95" s="28"/>
      <c r="L95" s="28"/>
      <c r="M95" s="28"/>
      <c r="N95" s="28"/>
      <c r="O95" s="11"/>
    </row>
    <row r="96" spans="1:15" ht="51.75" thickBot="1">
      <c r="A96" s="38" t="s">
        <v>70</v>
      </c>
      <c r="B96" s="32" t="s">
        <v>71</v>
      </c>
      <c r="C96" s="30" t="s">
        <v>500</v>
      </c>
      <c r="D96" s="11"/>
      <c r="E96" s="11" t="s">
        <v>457</v>
      </c>
      <c r="F96" s="31" t="s">
        <v>41</v>
      </c>
      <c r="G96" s="11" t="s">
        <v>24</v>
      </c>
      <c r="H96" s="17" t="s">
        <v>451</v>
      </c>
      <c r="I96" s="11"/>
      <c r="J96" s="28">
        <v>941</v>
      </c>
      <c r="K96" s="28">
        <v>3374</v>
      </c>
      <c r="L96" s="28">
        <v>695706</v>
      </c>
      <c r="M96" s="28">
        <v>134226.64014035036</v>
      </c>
      <c r="N96" s="28">
        <v>99805.96265883869</v>
      </c>
      <c r="O96" s="11"/>
    </row>
    <row r="97" spans="1:15" ht="51.75" thickBot="1">
      <c r="A97" s="38" t="s">
        <v>72</v>
      </c>
      <c r="B97" s="32" t="s">
        <v>73</v>
      </c>
      <c r="C97" s="30" t="s">
        <v>500</v>
      </c>
      <c r="D97" s="11"/>
      <c r="E97" s="11" t="s">
        <v>538</v>
      </c>
      <c r="F97" s="31" t="s">
        <v>40</v>
      </c>
      <c r="G97" s="11" t="s">
        <v>24</v>
      </c>
      <c r="H97" s="17" t="s">
        <v>451</v>
      </c>
      <c r="I97" s="11" t="s">
        <v>698</v>
      </c>
      <c r="J97" s="28">
        <v>941</v>
      </c>
      <c r="K97" s="28">
        <v>3374</v>
      </c>
      <c r="L97" s="28">
        <v>672840</v>
      </c>
      <c r="M97" s="28">
        <v>125305.44533824394</v>
      </c>
      <c r="N97" s="28">
        <v>91453.93005412635</v>
      </c>
      <c r="O97" s="11"/>
    </row>
    <row r="98" spans="1:15" ht="39" thickBot="1">
      <c r="A98" s="38" t="s">
        <v>74</v>
      </c>
      <c r="B98" s="32" t="s">
        <v>75</v>
      </c>
      <c r="C98" s="30" t="s">
        <v>509</v>
      </c>
      <c r="D98" s="11"/>
      <c r="E98" s="11"/>
      <c r="F98" s="31"/>
      <c r="G98" s="11"/>
      <c r="H98" s="17"/>
      <c r="I98" s="11" t="s">
        <v>701</v>
      </c>
      <c r="J98" s="28">
        <v>0</v>
      </c>
      <c r="K98" s="28"/>
      <c r="L98" s="28"/>
      <c r="M98" s="28"/>
      <c r="N98" s="28"/>
      <c r="O98" s="11"/>
    </row>
    <row r="99" spans="1:15" ht="39" thickBot="1">
      <c r="A99" s="38" t="s">
        <v>76</v>
      </c>
      <c r="B99" s="32" t="s">
        <v>77</v>
      </c>
      <c r="C99" s="30" t="s">
        <v>509</v>
      </c>
      <c r="D99" s="11"/>
      <c r="E99" s="11"/>
      <c r="F99" s="31"/>
      <c r="G99" s="11"/>
      <c r="H99" s="17"/>
      <c r="I99" s="11" t="s">
        <v>544</v>
      </c>
      <c r="J99" s="28">
        <v>0</v>
      </c>
      <c r="K99" s="28"/>
      <c r="L99" s="28"/>
      <c r="M99" s="28"/>
      <c r="N99" s="28"/>
      <c r="O99" s="11"/>
    </row>
    <row r="100" spans="1:15" ht="51.75" thickBot="1">
      <c r="A100" s="38" t="s">
        <v>78</v>
      </c>
      <c r="B100" s="32" t="s">
        <v>79</v>
      </c>
      <c r="C100" s="30" t="s">
        <v>500</v>
      </c>
      <c r="D100" s="11"/>
      <c r="E100" s="11" t="s">
        <v>538</v>
      </c>
      <c r="F100" s="31" t="s">
        <v>43</v>
      </c>
      <c r="G100" s="11" t="s">
        <v>24</v>
      </c>
      <c r="H100" s="17" t="s">
        <v>451</v>
      </c>
      <c r="I100" s="11" t="s">
        <v>697</v>
      </c>
      <c r="J100" s="28">
        <v>664</v>
      </c>
      <c r="K100" s="28">
        <v>3377</v>
      </c>
      <c r="L100" s="28">
        <v>362736</v>
      </c>
      <c r="M100" s="28">
        <v>12299.831071600707</v>
      </c>
      <c r="N100" s="28">
        <v>18571.73216494711</v>
      </c>
      <c r="O100" s="11"/>
    </row>
    <row r="101" spans="1:15" ht="51.75" thickBot="1">
      <c r="A101" s="38" t="s">
        <v>80</v>
      </c>
      <c r="B101" s="32" t="s">
        <v>81</v>
      </c>
      <c r="C101" s="30" t="s">
        <v>500</v>
      </c>
      <c r="D101" s="11"/>
      <c r="E101" s="11" t="s">
        <v>457</v>
      </c>
      <c r="F101" s="31" t="s">
        <v>42</v>
      </c>
      <c r="G101" s="11" t="s">
        <v>24</v>
      </c>
      <c r="H101" s="17" t="s">
        <v>451</v>
      </c>
      <c r="I101" s="11"/>
      <c r="J101" s="28">
        <v>80</v>
      </c>
      <c r="K101" s="28">
        <v>20000</v>
      </c>
      <c r="L101" s="28">
        <v>974000</v>
      </c>
      <c r="M101" s="28">
        <v>252351.3803886323</v>
      </c>
      <c r="N101" s="28">
        <v>226539.66588466347</v>
      </c>
      <c r="O101" s="11"/>
    </row>
    <row r="102" spans="1:15" ht="51.75" thickBot="1">
      <c r="A102" s="38" t="s">
        <v>82</v>
      </c>
      <c r="B102" s="32" t="s">
        <v>83</v>
      </c>
      <c r="C102" s="30" t="s">
        <v>500</v>
      </c>
      <c r="D102" s="11"/>
      <c r="E102" s="11" t="s">
        <v>536</v>
      </c>
      <c r="F102" s="31" t="s">
        <v>696</v>
      </c>
      <c r="G102" s="11" t="s">
        <v>24</v>
      </c>
      <c r="H102" s="17" t="s">
        <v>451</v>
      </c>
      <c r="I102" s="11" t="s">
        <v>700</v>
      </c>
      <c r="J102" s="28">
        <v>75</v>
      </c>
      <c r="K102" s="28">
        <v>20000</v>
      </c>
      <c r="L102" s="28">
        <v>772940</v>
      </c>
      <c r="M102" s="28">
        <v>222206.99511975056</v>
      </c>
      <c r="N102" s="28">
        <v>181233.05577150194</v>
      </c>
      <c r="O102" s="11"/>
    </row>
    <row r="103" spans="1:15" ht="26.25" thickBot="1">
      <c r="A103" s="38" t="s">
        <v>84</v>
      </c>
      <c r="B103" s="32" t="s">
        <v>85</v>
      </c>
      <c r="C103" s="30" t="s">
        <v>509</v>
      </c>
      <c r="D103" s="11"/>
      <c r="E103" s="11"/>
      <c r="F103" s="31"/>
      <c r="G103" s="11"/>
      <c r="H103" s="17"/>
      <c r="I103" s="11"/>
      <c r="J103" s="28">
        <v>0</v>
      </c>
      <c r="K103" s="28"/>
      <c r="L103" s="28"/>
      <c r="M103" s="28"/>
      <c r="N103" s="28"/>
      <c r="O103" s="11"/>
    </row>
    <row r="104" spans="1:15" ht="26.25" thickBot="1">
      <c r="A104" s="38" t="s">
        <v>86</v>
      </c>
      <c r="B104" s="32" t="s">
        <v>87</v>
      </c>
      <c r="C104" s="30" t="s">
        <v>509</v>
      </c>
      <c r="D104" s="11"/>
      <c r="E104" s="11"/>
      <c r="F104" s="31"/>
      <c r="G104" s="11"/>
      <c r="H104" s="17"/>
      <c r="I104" s="11"/>
      <c r="J104" s="28">
        <v>0</v>
      </c>
      <c r="K104" s="28"/>
      <c r="L104" s="28"/>
      <c r="M104" s="28"/>
      <c r="N104" s="28"/>
      <c r="O104" s="11"/>
    </row>
    <row r="105" spans="1:15" ht="51.75" thickBot="1">
      <c r="A105" s="38" t="s">
        <v>88</v>
      </c>
      <c r="B105" s="32" t="s">
        <v>89</v>
      </c>
      <c r="C105" s="30" t="s">
        <v>500</v>
      </c>
      <c r="D105" s="11"/>
      <c r="E105" s="11" t="s">
        <v>536</v>
      </c>
      <c r="F105" s="31" t="s">
        <v>30</v>
      </c>
      <c r="G105" s="11" t="s">
        <v>24</v>
      </c>
      <c r="H105" s="17" t="s">
        <v>451</v>
      </c>
      <c r="I105" s="11" t="s">
        <v>650</v>
      </c>
      <c r="J105" s="28">
        <v>8</v>
      </c>
      <c r="K105" s="28">
        <v>84000</v>
      </c>
      <c r="L105" s="28">
        <v>974000</v>
      </c>
      <c r="M105" s="28">
        <v>434505.1290542124</v>
      </c>
      <c r="N105" s="28">
        <v>314963.6109975428</v>
      </c>
      <c r="O105" s="11"/>
    </row>
    <row r="106" spans="1:15" ht="51.75" thickBot="1">
      <c r="A106" s="38" t="s">
        <v>90</v>
      </c>
      <c r="B106" s="32" t="s">
        <v>91</v>
      </c>
      <c r="C106" s="30" t="s">
        <v>500</v>
      </c>
      <c r="D106" s="11"/>
      <c r="E106" s="11" t="s">
        <v>457</v>
      </c>
      <c r="F106" s="31" t="s">
        <v>651</v>
      </c>
      <c r="G106" s="11" t="s">
        <v>24</v>
      </c>
      <c r="H106" s="17" t="s">
        <v>451</v>
      </c>
      <c r="I106" s="11"/>
      <c r="J106" s="28">
        <v>130</v>
      </c>
      <c r="K106" s="28">
        <v>19000</v>
      </c>
      <c r="L106" s="28">
        <v>579370</v>
      </c>
      <c r="M106" s="28">
        <v>101001.72921397483</v>
      </c>
      <c r="N106" s="28">
        <v>114535.77388470926</v>
      </c>
      <c r="O106" s="11"/>
    </row>
    <row r="107" spans="1:15" ht="86.25" customHeight="1" thickBot="1">
      <c r="A107" s="38" t="s">
        <v>92</v>
      </c>
      <c r="B107" s="32" t="s">
        <v>93</v>
      </c>
      <c r="C107" s="30" t="s">
        <v>500</v>
      </c>
      <c r="D107" s="11"/>
      <c r="E107" s="11" t="s">
        <v>536</v>
      </c>
      <c r="F107" s="31" t="s">
        <v>677</v>
      </c>
      <c r="G107" s="11" t="s">
        <v>24</v>
      </c>
      <c r="H107" s="17" t="s">
        <v>451</v>
      </c>
      <c r="I107" s="11" t="s">
        <v>612</v>
      </c>
      <c r="J107" s="28">
        <v>55</v>
      </c>
      <c r="K107" s="28">
        <v>48000</v>
      </c>
      <c r="L107" s="28">
        <v>540000</v>
      </c>
      <c r="M107" s="28">
        <v>168748.76490400758</v>
      </c>
      <c r="N107" s="28">
        <v>113925.31207243401</v>
      </c>
      <c r="O107" s="11"/>
    </row>
    <row r="108" spans="1:15" ht="51.75" thickBot="1">
      <c r="A108" s="38" t="s">
        <v>94</v>
      </c>
      <c r="B108" s="32" t="s">
        <v>95</v>
      </c>
      <c r="C108" s="30" t="s">
        <v>500</v>
      </c>
      <c r="D108" s="11"/>
      <c r="E108" s="11" t="s">
        <v>538</v>
      </c>
      <c r="F108" s="31" t="s">
        <v>44</v>
      </c>
      <c r="G108" s="11" t="s">
        <v>24</v>
      </c>
      <c r="H108" s="17" t="s">
        <v>451</v>
      </c>
      <c r="I108" s="11" t="s">
        <v>690</v>
      </c>
      <c r="J108" s="28">
        <v>129</v>
      </c>
      <c r="K108" s="28">
        <v>18000</v>
      </c>
      <c r="L108" s="28">
        <v>125030</v>
      </c>
      <c r="M108" s="28">
        <v>33549.89576091435</v>
      </c>
      <c r="N108" s="28">
        <v>14677.1702183968</v>
      </c>
      <c r="O108" s="11"/>
    </row>
    <row r="109" spans="1:15" ht="39" thickBot="1">
      <c r="A109" s="38" t="s">
        <v>212</v>
      </c>
      <c r="B109" s="32" t="s">
        <v>96</v>
      </c>
      <c r="C109" s="30" t="s">
        <v>509</v>
      </c>
      <c r="D109" s="11"/>
      <c r="E109" s="11"/>
      <c r="F109" s="31"/>
      <c r="G109" s="11"/>
      <c r="H109" s="17"/>
      <c r="I109" s="11" t="s">
        <v>26</v>
      </c>
      <c r="J109" s="28">
        <v>0</v>
      </c>
      <c r="K109" s="28"/>
      <c r="L109" s="28"/>
      <c r="M109" s="28"/>
      <c r="N109" s="28"/>
      <c r="O109" s="11"/>
    </row>
    <row r="110" spans="1:15" ht="51.75" thickBot="1">
      <c r="A110" s="38" t="s">
        <v>97</v>
      </c>
      <c r="B110" s="32" t="s">
        <v>98</v>
      </c>
      <c r="C110" s="30" t="s">
        <v>500</v>
      </c>
      <c r="D110" s="11"/>
      <c r="E110" s="11" t="s">
        <v>536</v>
      </c>
      <c r="F110" s="31" t="s">
        <v>34</v>
      </c>
      <c r="G110" s="11" t="s">
        <v>24</v>
      </c>
      <c r="H110" s="17" t="s">
        <v>451</v>
      </c>
      <c r="I110" s="11"/>
      <c r="J110" s="28">
        <v>12</v>
      </c>
      <c r="K110" s="28">
        <v>28800</v>
      </c>
      <c r="L110" s="28">
        <v>1020000</v>
      </c>
      <c r="M110" s="28">
        <v>208634.66117694785</v>
      </c>
      <c r="N110" s="28">
        <v>278449.093642634</v>
      </c>
      <c r="O110" s="11"/>
    </row>
    <row r="111" spans="1:15" ht="51.75" thickBot="1">
      <c r="A111" s="41" t="s">
        <v>99</v>
      </c>
      <c r="B111" s="34" t="s">
        <v>100</v>
      </c>
      <c r="C111" s="30" t="s">
        <v>500</v>
      </c>
      <c r="D111" s="11"/>
      <c r="E111" s="11" t="s">
        <v>457</v>
      </c>
      <c r="F111" s="31" t="s">
        <v>21</v>
      </c>
      <c r="G111" s="11" t="s">
        <v>24</v>
      </c>
      <c r="H111" s="17" t="s">
        <v>451</v>
      </c>
      <c r="I111" s="11"/>
      <c r="J111" s="28">
        <v>254</v>
      </c>
      <c r="K111" s="28">
        <v>8230</v>
      </c>
      <c r="L111" s="28">
        <v>1200000</v>
      </c>
      <c r="M111" s="28">
        <v>159149.93560600188</v>
      </c>
      <c r="N111" s="28">
        <v>125372.79299390675</v>
      </c>
      <c r="O111" s="11"/>
    </row>
    <row r="112" spans="1:15" ht="51.75" thickBot="1">
      <c r="A112" s="38" t="s">
        <v>101</v>
      </c>
      <c r="B112" s="32" t="s">
        <v>102</v>
      </c>
      <c r="C112" s="30" t="s">
        <v>500</v>
      </c>
      <c r="D112" s="11"/>
      <c r="E112" s="11" t="s">
        <v>536</v>
      </c>
      <c r="F112" s="31" t="s">
        <v>694</v>
      </c>
      <c r="G112" s="11" t="s">
        <v>24</v>
      </c>
      <c r="H112" s="17" t="s">
        <v>451</v>
      </c>
      <c r="I112" s="11" t="s">
        <v>695</v>
      </c>
      <c r="J112" s="28">
        <v>35</v>
      </c>
      <c r="K112" s="28">
        <v>84000</v>
      </c>
      <c r="L112" s="28">
        <v>180000</v>
      </c>
      <c r="M112" s="28">
        <v>155568.9826028881</v>
      </c>
      <c r="N112" s="28">
        <v>31725.672577593235</v>
      </c>
      <c r="O112" s="11"/>
    </row>
    <row r="113" spans="1:15" ht="51.75" thickBot="1">
      <c r="A113" s="38" t="s">
        <v>103</v>
      </c>
      <c r="B113" s="32" t="s">
        <v>104</v>
      </c>
      <c r="C113" s="30" t="s">
        <v>500</v>
      </c>
      <c r="D113" s="11"/>
      <c r="E113" s="11" t="s">
        <v>676</v>
      </c>
      <c r="F113" s="31" t="s">
        <v>31</v>
      </c>
      <c r="G113" s="11" t="s">
        <v>24</v>
      </c>
      <c r="H113" s="17" t="s">
        <v>451</v>
      </c>
      <c r="I113" s="11" t="s">
        <v>533</v>
      </c>
      <c r="J113" s="28">
        <v>4</v>
      </c>
      <c r="K113" s="28">
        <v>16000</v>
      </c>
      <c r="L113" s="28">
        <v>380000</v>
      </c>
      <c r="M113" s="28">
        <v>148390.3162931012</v>
      </c>
      <c r="N113" s="28">
        <v>144732.50344135327</v>
      </c>
      <c r="O113" s="11"/>
    </row>
    <row r="114" spans="1:15" ht="51.75" thickBot="1">
      <c r="A114" s="38" t="s">
        <v>447</v>
      </c>
      <c r="B114" s="32" t="s">
        <v>448</v>
      </c>
      <c r="C114" s="30" t="s">
        <v>500</v>
      </c>
      <c r="D114" s="11"/>
      <c r="E114" s="11" t="s">
        <v>538</v>
      </c>
      <c r="F114" s="31" t="s">
        <v>629</v>
      </c>
      <c r="G114" s="11" t="s">
        <v>24</v>
      </c>
      <c r="H114" s="17" t="s">
        <v>451</v>
      </c>
      <c r="I114" s="11" t="s">
        <v>25</v>
      </c>
      <c r="J114" s="28">
        <v>194</v>
      </c>
      <c r="K114" s="28">
        <v>8230</v>
      </c>
      <c r="L114" s="28">
        <v>432000</v>
      </c>
      <c r="M114" s="28">
        <v>143971.57123707488</v>
      </c>
      <c r="N114" s="28">
        <v>63264.305173242305</v>
      </c>
      <c r="O114" s="11"/>
    </row>
    <row r="115" spans="1:15" ht="51.75" thickBot="1">
      <c r="A115" s="38" t="s">
        <v>105</v>
      </c>
      <c r="B115" s="32" t="s">
        <v>106</v>
      </c>
      <c r="C115" s="30" t="s">
        <v>500</v>
      </c>
      <c r="D115" s="11"/>
      <c r="E115" s="11" t="s">
        <v>538</v>
      </c>
      <c r="F115" s="31" t="s">
        <v>630</v>
      </c>
      <c r="G115" s="11" t="s">
        <v>24</v>
      </c>
      <c r="H115" s="17" t="s">
        <v>451</v>
      </c>
      <c r="I115" s="11"/>
      <c r="J115" s="28">
        <v>23</v>
      </c>
      <c r="K115" s="28">
        <v>12000</v>
      </c>
      <c r="L115" s="28">
        <v>1200000</v>
      </c>
      <c r="M115" s="28">
        <v>328591.00173403684</v>
      </c>
      <c r="N115" s="28">
        <v>365690.5935870354</v>
      </c>
      <c r="O115" s="11"/>
    </row>
    <row r="116" spans="1:15" ht="51.75" thickBot="1">
      <c r="A116" s="38" t="s">
        <v>107</v>
      </c>
      <c r="B116" s="32" t="s">
        <v>108</v>
      </c>
      <c r="C116" s="30" t="s">
        <v>500</v>
      </c>
      <c r="D116" s="11"/>
      <c r="E116" s="11" t="s">
        <v>457</v>
      </c>
      <c r="F116" s="31" t="s">
        <v>32</v>
      </c>
      <c r="G116" s="11" t="s">
        <v>24</v>
      </c>
      <c r="H116" s="17" t="s">
        <v>451</v>
      </c>
      <c r="I116" s="11"/>
      <c r="J116" s="28">
        <v>73</v>
      </c>
      <c r="K116" s="28">
        <v>4500</v>
      </c>
      <c r="L116" s="28">
        <v>1044000</v>
      </c>
      <c r="M116" s="28">
        <v>286290.44171369594</v>
      </c>
      <c r="N116" s="28">
        <v>228798.68064769986</v>
      </c>
      <c r="O116" s="11"/>
    </row>
    <row r="117" spans="1:15" ht="51.75" thickBot="1">
      <c r="A117" s="38" t="s">
        <v>109</v>
      </c>
      <c r="B117" s="32" t="s">
        <v>110</v>
      </c>
      <c r="C117" s="30" t="s">
        <v>500</v>
      </c>
      <c r="D117" s="11"/>
      <c r="E117" s="11" t="s">
        <v>676</v>
      </c>
      <c r="F117" s="31" t="s">
        <v>611</v>
      </c>
      <c r="G117" s="11" t="s">
        <v>24</v>
      </c>
      <c r="H117" s="17" t="s">
        <v>451</v>
      </c>
      <c r="I117" s="11" t="s">
        <v>689</v>
      </c>
      <c r="J117" s="28">
        <v>51</v>
      </c>
      <c r="K117" s="28">
        <v>28000</v>
      </c>
      <c r="L117" s="28">
        <v>805512</v>
      </c>
      <c r="M117" s="28">
        <v>345840.10066261713</v>
      </c>
      <c r="N117" s="28">
        <v>196337.26689401895</v>
      </c>
      <c r="O117" s="11"/>
    </row>
    <row r="118" spans="1:15" ht="51.75" thickBot="1">
      <c r="A118" s="38" t="s">
        <v>111</v>
      </c>
      <c r="B118" s="32" t="s">
        <v>112</v>
      </c>
      <c r="C118" s="30" t="s">
        <v>509</v>
      </c>
      <c r="D118" s="11"/>
      <c r="E118" s="11"/>
      <c r="F118" s="31"/>
      <c r="G118" s="11"/>
      <c r="H118" s="17"/>
      <c r="I118" s="11" t="s">
        <v>669</v>
      </c>
      <c r="J118" s="28">
        <v>0</v>
      </c>
      <c r="K118" s="28"/>
      <c r="L118" s="28"/>
      <c r="M118" s="28"/>
      <c r="N118" s="28"/>
      <c r="O118" s="11"/>
    </row>
    <row r="119" spans="1:15" ht="26.25" thickBot="1">
      <c r="A119" s="38" t="s">
        <v>113</v>
      </c>
      <c r="B119" s="32" t="s">
        <v>114</v>
      </c>
      <c r="C119" s="30" t="s">
        <v>509</v>
      </c>
      <c r="D119" s="11"/>
      <c r="E119" s="11"/>
      <c r="F119" s="31"/>
      <c r="G119" s="11"/>
      <c r="H119" s="17"/>
      <c r="I119" s="11" t="s">
        <v>668</v>
      </c>
      <c r="J119" s="28">
        <v>0</v>
      </c>
      <c r="K119" s="28"/>
      <c r="L119" s="28"/>
      <c r="M119" s="28"/>
      <c r="N119" s="28"/>
      <c r="O119" s="11"/>
    </row>
    <row r="120" spans="1:15" ht="26.25" thickBot="1">
      <c r="A120" s="38" t="s">
        <v>115</v>
      </c>
      <c r="B120" s="32" t="s">
        <v>116</v>
      </c>
      <c r="C120" s="30" t="s">
        <v>509</v>
      </c>
      <c r="D120" s="11"/>
      <c r="E120" s="11"/>
      <c r="F120" s="31"/>
      <c r="G120" s="11"/>
      <c r="H120" s="17"/>
      <c r="I120" s="11" t="s">
        <v>668</v>
      </c>
      <c r="J120" s="28">
        <v>0</v>
      </c>
      <c r="K120" s="28"/>
      <c r="L120" s="28"/>
      <c r="M120" s="28"/>
      <c r="N120" s="28"/>
      <c r="O120" s="11"/>
    </row>
    <row r="121" spans="1:15" ht="104.25" customHeight="1" thickBot="1">
      <c r="A121" s="38" t="s">
        <v>117</v>
      </c>
      <c r="B121" s="32" t="s">
        <v>118</v>
      </c>
      <c r="C121" s="30" t="s">
        <v>500</v>
      </c>
      <c r="D121" s="11"/>
      <c r="E121" s="11" t="s">
        <v>537</v>
      </c>
      <c r="F121" s="31" t="s">
        <v>610</v>
      </c>
      <c r="G121" s="11" t="s">
        <v>24</v>
      </c>
      <c r="H121" s="17" t="s">
        <v>451</v>
      </c>
      <c r="I121" s="11" t="s">
        <v>688</v>
      </c>
      <c r="J121" s="28">
        <v>26</v>
      </c>
      <c r="K121" s="28">
        <v>4500</v>
      </c>
      <c r="L121" s="28">
        <v>1044000</v>
      </c>
      <c r="M121" s="28">
        <v>122051.72963651817</v>
      </c>
      <c r="N121" s="28">
        <v>210999.0228683203</v>
      </c>
      <c r="O121" s="11"/>
    </row>
    <row r="122" spans="1:15" ht="26.25" thickBot="1">
      <c r="A122" s="38" t="s">
        <v>119</v>
      </c>
      <c r="B122" s="32" t="s">
        <v>120</v>
      </c>
      <c r="C122" s="30" t="s">
        <v>509</v>
      </c>
      <c r="D122" s="11"/>
      <c r="E122" s="11"/>
      <c r="F122" s="31"/>
      <c r="G122" s="11"/>
      <c r="H122" s="17"/>
      <c r="I122" s="11" t="s">
        <v>621</v>
      </c>
      <c r="J122" s="28">
        <v>0</v>
      </c>
      <c r="K122" s="28"/>
      <c r="L122" s="28"/>
      <c r="M122" s="28"/>
      <c r="N122" s="28"/>
      <c r="O122" s="11"/>
    </row>
    <row r="123" spans="1:15" ht="26.25" thickBot="1">
      <c r="A123" s="38" t="s">
        <v>121</v>
      </c>
      <c r="B123" s="32" t="s">
        <v>122</v>
      </c>
      <c r="C123" s="30" t="s">
        <v>509</v>
      </c>
      <c r="D123" s="11"/>
      <c r="E123" s="31"/>
      <c r="F123" s="31"/>
      <c r="G123" s="11"/>
      <c r="H123" s="17"/>
      <c r="I123" s="11" t="s">
        <v>621</v>
      </c>
      <c r="J123" s="28">
        <v>0</v>
      </c>
      <c r="K123" s="28"/>
      <c r="L123" s="28"/>
      <c r="M123" s="28"/>
      <c r="N123" s="28"/>
      <c r="O123" s="11"/>
    </row>
    <row r="124" spans="1:15" ht="26.25" thickBot="1">
      <c r="A124" s="38" t="s">
        <v>123</v>
      </c>
      <c r="B124" s="32" t="s">
        <v>124</v>
      </c>
      <c r="C124" s="30" t="s">
        <v>509</v>
      </c>
      <c r="D124" s="11"/>
      <c r="E124" s="31"/>
      <c r="F124" s="31"/>
      <c r="G124" s="11"/>
      <c r="H124" s="17"/>
      <c r="I124" s="11" t="s">
        <v>687</v>
      </c>
      <c r="J124" s="28">
        <v>0</v>
      </c>
      <c r="K124" s="28"/>
      <c r="L124" s="28"/>
      <c r="M124" s="28"/>
      <c r="N124" s="28"/>
      <c r="O124" s="11"/>
    </row>
    <row r="125" spans="1:15" ht="26.25" thickBot="1">
      <c r="A125" s="38" t="s">
        <v>125</v>
      </c>
      <c r="B125" s="32" t="s">
        <v>126</v>
      </c>
      <c r="C125" s="30" t="s">
        <v>509</v>
      </c>
      <c r="D125" s="11"/>
      <c r="E125" s="33"/>
      <c r="F125" s="33"/>
      <c r="G125" s="33"/>
      <c r="H125" s="40"/>
      <c r="I125" s="11" t="s">
        <v>621</v>
      </c>
      <c r="J125" s="28">
        <v>0</v>
      </c>
      <c r="K125" s="28"/>
      <c r="L125" s="28"/>
      <c r="M125" s="28"/>
      <c r="N125" s="28"/>
      <c r="O125" s="11"/>
    </row>
    <row r="126" spans="1:15" ht="26.25" thickBot="1">
      <c r="A126" s="38" t="s">
        <v>127</v>
      </c>
      <c r="B126" s="32" t="s">
        <v>128</v>
      </c>
      <c r="C126" s="30" t="s">
        <v>509</v>
      </c>
      <c r="D126" s="11"/>
      <c r="E126" s="11"/>
      <c r="F126" s="31"/>
      <c r="G126" s="11"/>
      <c r="H126" s="17"/>
      <c r="I126" s="11" t="s">
        <v>686</v>
      </c>
      <c r="J126" s="28">
        <v>0</v>
      </c>
      <c r="K126" s="28"/>
      <c r="L126" s="28"/>
      <c r="M126" s="28"/>
      <c r="N126" s="28"/>
      <c r="O126" s="11"/>
    </row>
    <row r="127" spans="1:15" ht="26.25" thickBot="1">
      <c r="A127" s="38" t="s">
        <v>129</v>
      </c>
      <c r="B127" s="32" t="s">
        <v>130</v>
      </c>
      <c r="C127" s="30" t="s">
        <v>509</v>
      </c>
      <c r="D127" s="11"/>
      <c r="E127" s="11"/>
      <c r="F127" s="31"/>
      <c r="G127" s="11"/>
      <c r="H127" s="17"/>
      <c r="I127" s="11" t="s">
        <v>621</v>
      </c>
      <c r="J127" s="28">
        <v>0</v>
      </c>
      <c r="K127" s="28"/>
      <c r="L127" s="28"/>
      <c r="M127" s="28"/>
      <c r="N127" s="28"/>
      <c r="O127" s="11"/>
    </row>
    <row r="128" spans="1:15" ht="26.25" thickBot="1">
      <c r="A128" s="38" t="s">
        <v>488</v>
      </c>
      <c r="B128" s="32" t="s">
        <v>489</v>
      </c>
      <c r="C128" s="30" t="s">
        <v>509</v>
      </c>
      <c r="D128" s="11"/>
      <c r="E128" s="31"/>
      <c r="F128" s="31"/>
      <c r="G128" s="11"/>
      <c r="H128" s="17"/>
      <c r="I128" s="11" t="s">
        <v>621</v>
      </c>
      <c r="J128" s="28">
        <v>0</v>
      </c>
      <c r="K128" s="28"/>
      <c r="L128" s="28"/>
      <c r="M128" s="28"/>
      <c r="N128" s="28"/>
      <c r="O128" s="11"/>
    </row>
    <row r="129" spans="1:15" ht="39" thickBot="1">
      <c r="A129" s="38" t="s">
        <v>131</v>
      </c>
      <c r="B129" s="32" t="s">
        <v>132</v>
      </c>
      <c r="C129" s="30" t="s">
        <v>509</v>
      </c>
      <c r="D129" s="11"/>
      <c r="E129" s="11"/>
      <c r="F129" s="31"/>
      <c r="G129" s="11"/>
      <c r="H129" s="17"/>
      <c r="I129" s="11" t="s">
        <v>621</v>
      </c>
      <c r="J129" s="28">
        <v>0</v>
      </c>
      <c r="K129" s="28"/>
      <c r="L129" s="28"/>
      <c r="M129" s="28"/>
      <c r="N129" s="28"/>
      <c r="O129" s="11"/>
    </row>
    <row r="130" spans="1:15" ht="26.25" thickBot="1">
      <c r="A130" s="38" t="s">
        <v>133</v>
      </c>
      <c r="B130" s="32" t="s">
        <v>202</v>
      </c>
      <c r="C130" s="30" t="s">
        <v>509</v>
      </c>
      <c r="D130" s="11"/>
      <c r="E130" s="31"/>
      <c r="F130" s="31"/>
      <c r="G130" s="11"/>
      <c r="H130" s="40"/>
      <c r="I130" s="11" t="s">
        <v>621</v>
      </c>
      <c r="J130" s="28">
        <v>0</v>
      </c>
      <c r="K130" s="28"/>
      <c r="L130" s="28"/>
      <c r="M130" s="28"/>
      <c r="N130" s="28"/>
      <c r="O130" s="11"/>
    </row>
    <row r="131" spans="1:15" ht="26.25" thickBot="1">
      <c r="A131" s="38" t="s">
        <v>134</v>
      </c>
      <c r="B131" s="32" t="s">
        <v>300</v>
      </c>
      <c r="C131" s="30" t="s">
        <v>509</v>
      </c>
      <c r="D131" s="11"/>
      <c r="E131" s="31"/>
      <c r="F131" s="31"/>
      <c r="G131" s="11"/>
      <c r="H131" s="40"/>
      <c r="I131" s="11" t="s">
        <v>621</v>
      </c>
      <c r="J131" s="28">
        <v>0</v>
      </c>
      <c r="K131" s="28"/>
      <c r="L131" s="28"/>
      <c r="M131" s="28"/>
      <c r="N131" s="28"/>
      <c r="O131" s="11"/>
    </row>
    <row r="132" spans="1:15" ht="26.25" thickBot="1">
      <c r="A132" s="38" t="s">
        <v>135</v>
      </c>
      <c r="B132" s="32" t="s">
        <v>301</v>
      </c>
      <c r="C132" s="30" t="s">
        <v>509</v>
      </c>
      <c r="D132" s="11"/>
      <c r="E132" s="11"/>
      <c r="F132" s="31"/>
      <c r="G132" s="11"/>
      <c r="H132" s="17"/>
      <c r="I132" s="11" t="s">
        <v>621</v>
      </c>
      <c r="J132" s="28">
        <v>0</v>
      </c>
      <c r="K132" s="28"/>
      <c r="L132" s="28"/>
      <c r="M132" s="28"/>
      <c r="N132" s="28"/>
      <c r="O132" s="11"/>
    </row>
    <row r="133" spans="1:15" ht="26.25" thickBot="1">
      <c r="A133" s="38" t="s">
        <v>136</v>
      </c>
      <c r="B133" s="32" t="s">
        <v>302</v>
      </c>
      <c r="C133" s="30" t="s">
        <v>509</v>
      </c>
      <c r="D133" s="11"/>
      <c r="E133" s="33"/>
      <c r="F133" s="33"/>
      <c r="G133" s="33"/>
      <c r="H133" s="40"/>
      <c r="I133" s="11" t="s">
        <v>621</v>
      </c>
      <c r="J133" s="28">
        <v>0</v>
      </c>
      <c r="K133" s="28"/>
      <c r="L133" s="28"/>
      <c r="M133" s="28"/>
      <c r="N133" s="28"/>
      <c r="O133" s="11"/>
    </row>
    <row r="134" spans="1:15" ht="26.25" thickBot="1">
      <c r="A134" s="38" t="s">
        <v>137</v>
      </c>
      <c r="B134" s="32" t="s">
        <v>303</v>
      </c>
      <c r="C134" s="30" t="s">
        <v>509</v>
      </c>
      <c r="D134" s="11"/>
      <c r="E134" s="11"/>
      <c r="F134" s="31"/>
      <c r="G134" s="31"/>
      <c r="H134" s="17"/>
      <c r="I134" s="11" t="s">
        <v>621</v>
      </c>
      <c r="J134" s="28">
        <v>0</v>
      </c>
      <c r="K134" s="28"/>
      <c r="L134" s="28"/>
      <c r="M134" s="28"/>
      <c r="N134" s="28"/>
      <c r="O134" s="11"/>
    </row>
    <row r="135" spans="1:15" ht="26.25" thickBot="1">
      <c r="A135" s="38" t="s">
        <v>138</v>
      </c>
      <c r="B135" s="32" t="s">
        <v>177</v>
      </c>
      <c r="C135" s="30" t="s">
        <v>509</v>
      </c>
      <c r="D135" s="11"/>
      <c r="E135" s="33"/>
      <c r="F135" s="33"/>
      <c r="G135" s="33"/>
      <c r="H135" s="40"/>
      <c r="I135" s="11" t="s">
        <v>621</v>
      </c>
      <c r="J135" s="28">
        <v>0</v>
      </c>
      <c r="K135" s="28"/>
      <c r="L135" s="28"/>
      <c r="M135" s="28"/>
      <c r="N135" s="28"/>
      <c r="O135" s="11"/>
    </row>
    <row r="136" spans="1:15" ht="51.75" thickBot="1">
      <c r="A136" s="38" t="s">
        <v>529</v>
      </c>
      <c r="B136" s="32" t="str">
        <f>A64</f>
        <v>Income variables</v>
      </c>
      <c r="C136" s="30" t="s">
        <v>500</v>
      </c>
      <c r="D136" s="11"/>
      <c r="E136" s="11" t="s">
        <v>538</v>
      </c>
      <c r="F136" s="31" t="s">
        <v>49</v>
      </c>
      <c r="G136" s="11" t="s">
        <v>24</v>
      </c>
      <c r="H136" s="17" t="s">
        <v>451</v>
      </c>
      <c r="I136" s="11"/>
      <c r="J136" s="28">
        <v>54</v>
      </c>
      <c r="K136" s="28">
        <v>1500</v>
      </c>
      <c r="L136" s="28">
        <v>240000</v>
      </c>
      <c r="M136" s="28">
        <v>33572.557125191415</v>
      </c>
      <c r="N136" s="28">
        <v>43958.44285360551</v>
      </c>
      <c r="O136" s="11"/>
    </row>
    <row r="137" spans="1:15" ht="51.75" thickBot="1">
      <c r="A137" s="38" t="s">
        <v>139</v>
      </c>
      <c r="B137" s="32" t="s">
        <v>140</v>
      </c>
      <c r="C137" s="30" t="s">
        <v>500</v>
      </c>
      <c r="D137" s="11"/>
      <c r="E137" s="11" t="s">
        <v>457</v>
      </c>
      <c r="F137" s="31" t="s">
        <v>641</v>
      </c>
      <c r="G137" s="11" t="s">
        <v>24</v>
      </c>
      <c r="H137" s="17" t="s">
        <v>451</v>
      </c>
      <c r="I137" s="11"/>
      <c r="J137" s="28">
        <v>14</v>
      </c>
      <c r="K137" s="28">
        <v>108000</v>
      </c>
      <c r="L137" s="28">
        <v>651996</v>
      </c>
      <c r="M137" s="28">
        <v>406629.149085833</v>
      </c>
      <c r="N137" s="28">
        <v>186613.05546563744</v>
      </c>
      <c r="O137" s="11"/>
    </row>
    <row r="138" spans="1:15" ht="26.25" thickBot="1">
      <c r="A138" s="38" t="s">
        <v>141</v>
      </c>
      <c r="B138" s="32" t="s">
        <v>142</v>
      </c>
      <c r="C138" s="30" t="s">
        <v>509</v>
      </c>
      <c r="D138" s="11"/>
      <c r="E138" s="11"/>
      <c r="F138" s="31"/>
      <c r="G138" s="11"/>
      <c r="H138" s="17"/>
      <c r="I138" s="11" t="s">
        <v>670</v>
      </c>
      <c r="J138" s="28">
        <v>0</v>
      </c>
      <c r="K138" s="28"/>
      <c r="L138" s="28"/>
      <c r="M138" s="28"/>
      <c r="N138" s="28"/>
      <c r="O138" s="11"/>
    </row>
    <row r="139" spans="1:15" ht="13.5" thickBot="1">
      <c r="A139" s="38" t="s">
        <v>143</v>
      </c>
      <c r="B139" s="32" t="s">
        <v>144</v>
      </c>
      <c r="C139" s="30" t="s">
        <v>509</v>
      </c>
      <c r="D139" s="11"/>
      <c r="E139" s="11"/>
      <c r="F139" s="31"/>
      <c r="G139" s="11"/>
      <c r="H139" s="17"/>
      <c r="I139" s="11" t="s">
        <v>621</v>
      </c>
      <c r="J139" s="28">
        <v>0</v>
      </c>
      <c r="K139" s="28"/>
      <c r="L139" s="28"/>
      <c r="M139" s="28"/>
      <c r="N139" s="28"/>
      <c r="O139" s="11"/>
    </row>
    <row r="140" spans="1:15" ht="51.75" thickBot="1">
      <c r="A140" s="38" t="s">
        <v>145</v>
      </c>
      <c r="B140" s="32" t="s">
        <v>146</v>
      </c>
      <c r="C140" s="30" t="s">
        <v>500</v>
      </c>
      <c r="D140" s="11"/>
      <c r="E140" s="11" t="s">
        <v>642</v>
      </c>
      <c r="F140" s="31" t="s">
        <v>643</v>
      </c>
      <c r="G140" s="11" t="s">
        <v>24</v>
      </c>
      <c r="H140" s="17" t="s">
        <v>451</v>
      </c>
      <c r="I140" s="11" t="s">
        <v>644</v>
      </c>
      <c r="J140" s="28">
        <v>14</v>
      </c>
      <c r="K140" s="28">
        <v>108000</v>
      </c>
      <c r="L140" s="28">
        <v>651996</v>
      </c>
      <c r="M140" s="28">
        <v>406629.149085833</v>
      </c>
      <c r="N140" s="28">
        <v>186613.05546563744</v>
      </c>
      <c r="O140" s="11"/>
    </row>
    <row r="141" spans="1:15" ht="85.5" customHeight="1" thickBot="1">
      <c r="A141" s="38" t="s">
        <v>147</v>
      </c>
      <c r="B141" s="32" t="s">
        <v>148</v>
      </c>
      <c r="C141" s="30" t="s">
        <v>500</v>
      </c>
      <c r="D141" s="11"/>
      <c r="E141" s="11" t="s">
        <v>536</v>
      </c>
      <c r="F141" s="31" t="s">
        <v>47</v>
      </c>
      <c r="G141" s="11" t="s">
        <v>24</v>
      </c>
      <c r="H141" s="17" t="s">
        <v>451</v>
      </c>
      <c r="I141" s="11"/>
      <c r="J141" s="28">
        <v>204</v>
      </c>
      <c r="K141" s="28">
        <v>12000</v>
      </c>
      <c r="L141" s="28">
        <v>2880000</v>
      </c>
      <c r="M141" s="28">
        <v>1066711.913937102</v>
      </c>
      <c r="N141" s="28">
        <v>447528.30254669965</v>
      </c>
      <c r="O141" s="11"/>
    </row>
    <row r="142" spans="1:15" ht="51.75" thickBot="1">
      <c r="A142" s="38" t="s">
        <v>149</v>
      </c>
      <c r="B142" s="32" t="s">
        <v>150</v>
      </c>
      <c r="C142" s="30" t="s">
        <v>500</v>
      </c>
      <c r="D142" s="11"/>
      <c r="E142" s="11" t="s">
        <v>536</v>
      </c>
      <c r="F142" s="31" t="s">
        <v>33</v>
      </c>
      <c r="G142" s="11" t="s">
        <v>24</v>
      </c>
      <c r="H142" s="17" t="s">
        <v>451</v>
      </c>
      <c r="I142" s="11"/>
      <c r="J142" s="28">
        <v>48</v>
      </c>
      <c r="K142" s="28">
        <v>30000</v>
      </c>
      <c r="L142" s="28">
        <v>1800000</v>
      </c>
      <c r="M142" s="28">
        <v>226584.51991667616</v>
      </c>
      <c r="N142" s="28">
        <v>287249.0102746377</v>
      </c>
      <c r="O142" s="11"/>
    </row>
    <row r="143" spans="1:15" ht="26.25" thickBot="1">
      <c r="A143" s="38" t="s">
        <v>151</v>
      </c>
      <c r="B143" s="32" t="s">
        <v>152</v>
      </c>
      <c r="C143" s="30" t="s">
        <v>509</v>
      </c>
      <c r="D143" s="11"/>
      <c r="E143" s="11"/>
      <c r="F143" s="31"/>
      <c r="G143" s="11"/>
      <c r="H143" s="17"/>
      <c r="I143" s="11" t="s">
        <v>671</v>
      </c>
      <c r="J143" s="28">
        <v>0</v>
      </c>
      <c r="K143" s="28"/>
      <c r="L143" s="28"/>
      <c r="M143" s="28"/>
      <c r="N143" s="28"/>
      <c r="O143" s="11"/>
    </row>
    <row r="144" spans="1:15" ht="51.75" thickBot="1">
      <c r="A144" s="38" t="s">
        <v>153</v>
      </c>
      <c r="B144" s="32" t="s">
        <v>154</v>
      </c>
      <c r="C144" s="30" t="s">
        <v>500</v>
      </c>
      <c r="D144" s="11"/>
      <c r="E144" s="11" t="s">
        <v>457</v>
      </c>
      <c r="F144" s="31" t="s">
        <v>45</v>
      </c>
      <c r="G144" s="11" t="s">
        <v>24</v>
      </c>
      <c r="H144" s="17" t="s">
        <v>451</v>
      </c>
      <c r="I144" s="11"/>
      <c r="J144" s="28">
        <v>2</v>
      </c>
      <c r="K144" s="28">
        <v>6000</v>
      </c>
      <c r="L144" s="28">
        <v>70800</v>
      </c>
      <c r="M144" s="28">
        <v>43851.844174893835</v>
      </c>
      <c r="N144" s="28">
        <v>32215.66360576427</v>
      </c>
      <c r="O144" s="11"/>
    </row>
    <row r="145" spans="1:15" ht="26.25" thickBot="1">
      <c r="A145" s="38" t="s">
        <v>155</v>
      </c>
      <c r="B145" s="32" t="s">
        <v>156</v>
      </c>
      <c r="C145" s="30" t="s">
        <v>509</v>
      </c>
      <c r="D145" s="11"/>
      <c r="E145" s="11"/>
      <c r="F145" s="31"/>
      <c r="G145" s="11"/>
      <c r="H145" s="17"/>
      <c r="I145" s="11" t="s">
        <v>621</v>
      </c>
      <c r="J145" s="28">
        <v>0</v>
      </c>
      <c r="K145" s="28"/>
      <c r="L145" s="28"/>
      <c r="M145" s="28"/>
      <c r="N145" s="28"/>
      <c r="O145" s="11"/>
    </row>
    <row r="146" spans="1:15" ht="51.75" thickBot="1">
      <c r="A146" s="38" t="s">
        <v>157</v>
      </c>
      <c r="B146" s="32" t="s">
        <v>158</v>
      </c>
      <c r="C146" s="30" t="s">
        <v>500</v>
      </c>
      <c r="D146" s="11"/>
      <c r="E146" s="11" t="s">
        <v>538</v>
      </c>
      <c r="F146" s="31" t="s">
        <v>46</v>
      </c>
      <c r="G146" s="11" t="s">
        <v>24</v>
      </c>
      <c r="H146" s="17" t="s">
        <v>451</v>
      </c>
      <c r="I146" s="11"/>
      <c r="J146" s="28">
        <v>2</v>
      </c>
      <c r="K146" s="28">
        <v>6000</v>
      </c>
      <c r="L146" s="28">
        <v>70800</v>
      </c>
      <c r="M146" s="28">
        <v>43851.844174893835</v>
      </c>
      <c r="N146" s="28">
        <v>32215.66360576427</v>
      </c>
      <c r="O146" s="11"/>
    </row>
    <row r="147" spans="1:15" ht="26.25" thickBot="1">
      <c r="A147" s="38" t="s">
        <v>159</v>
      </c>
      <c r="B147" s="32" t="s">
        <v>160</v>
      </c>
      <c r="C147" s="30" t="s">
        <v>509</v>
      </c>
      <c r="D147" s="11"/>
      <c r="E147" s="33"/>
      <c r="F147" s="31"/>
      <c r="G147" s="33"/>
      <c r="H147" s="40"/>
      <c r="I147" s="11" t="s">
        <v>621</v>
      </c>
      <c r="J147" s="28">
        <v>0</v>
      </c>
      <c r="K147" s="28"/>
      <c r="L147" s="28"/>
      <c r="M147" s="28"/>
      <c r="N147" s="28"/>
      <c r="O147" s="11"/>
    </row>
    <row r="148" spans="1:15" ht="26.25" thickBot="1">
      <c r="A148" s="38" t="s">
        <v>476</v>
      </c>
      <c r="B148" s="32" t="s">
        <v>299</v>
      </c>
      <c r="C148" s="30" t="s">
        <v>509</v>
      </c>
      <c r="D148" s="11"/>
      <c r="E148" s="33"/>
      <c r="F148" s="33"/>
      <c r="G148" s="33"/>
      <c r="H148" s="40"/>
      <c r="I148" s="11" t="s">
        <v>252</v>
      </c>
      <c r="J148" s="28"/>
      <c r="K148" s="28"/>
      <c r="L148" s="28"/>
      <c r="M148" s="28"/>
      <c r="N148" s="28"/>
      <c r="O148" s="11"/>
    </row>
    <row r="149" spans="1:15" ht="102.75" thickBot="1">
      <c r="A149" s="38" t="s">
        <v>161</v>
      </c>
      <c r="B149" s="32" t="s">
        <v>162</v>
      </c>
      <c r="C149" s="30" t="s">
        <v>500</v>
      </c>
      <c r="D149" s="11"/>
      <c r="E149" s="11" t="s">
        <v>534</v>
      </c>
      <c r="F149" s="31" t="s">
        <v>543</v>
      </c>
      <c r="G149" s="11" t="s">
        <v>24</v>
      </c>
      <c r="H149" s="17" t="s">
        <v>451</v>
      </c>
      <c r="I149" s="11" t="s">
        <v>535</v>
      </c>
      <c r="J149" s="28">
        <v>97</v>
      </c>
      <c r="K149" s="28">
        <v>3000</v>
      </c>
      <c r="L149" s="28">
        <v>960000</v>
      </c>
      <c r="M149" s="28">
        <v>191166.084622531</v>
      </c>
      <c r="N149" s="28">
        <v>155141.27017656606</v>
      </c>
      <c r="O149" s="11"/>
    </row>
    <row r="150" spans="1:15" ht="51.75" thickBot="1">
      <c r="A150" s="38" t="s">
        <v>163</v>
      </c>
      <c r="B150" s="32" t="s">
        <v>164</v>
      </c>
      <c r="C150" s="30" t="s">
        <v>500</v>
      </c>
      <c r="D150" s="11"/>
      <c r="E150" s="11" t="s">
        <v>457</v>
      </c>
      <c r="F150" s="31" t="s">
        <v>352</v>
      </c>
      <c r="G150" s="11" t="s">
        <v>24</v>
      </c>
      <c r="H150" s="17"/>
      <c r="I150" s="11"/>
      <c r="J150" s="28">
        <v>49</v>
      </c>
      <c r="K150" s="28">
        <v>5000</v>
      </c>
      <c r="L150" s="28">
        <v>7000000</v>
      </c>
      <c r="M150" s="28">
        <v>1216315.5591403649</v>
      </c>
      <c r="N150" s="28">
        <v>1546891.3678922388</v>
      </c>
      <c r="O150" s="11"/>
    </row>
    <row r="151" spans="1:15" ht="26.25" thickBot="1">
      <c r="A151" s="38" t="s">
        <v>165</v>
      </c>
      <c r="B151" s="32" t="s">
        <v>166</v>
      </c>
      <c r="C151" s="30" t="s">
        <v>509</v>
      </c>
      <c r="D151" s="11"/>
      <c r="E151" s="11"/>
      <c r="F151" s="31"/>
      <c r="G151" s="11"/>
      <c r="H151" s="17"/>
      <c r="I151" s="11" t="s">
        <v>621</v>
      </c>
      <c r="J151" s="28">
        <v>0</v>
      </c>
      <c r="K151" s="28"/>
      <c r="L151" s="28"/>
      <c r="M151" s="28"/>
      <c r="N151" s="28"/>
      <c r="O151" s="11"/>
    </row>
    <row r="152" spans="1:15" ht="85.5" customHeight="1" thickBot="1">
      <c r="A152" s="38" t="s">
        <v>167</v>
      </c>
      <c r="B152" s="32" t="s">
        <v>168</v>
      </c>
      <c r="C152" s="30" t="s">
        <v>500</v>
      </c>
      <c r="D152" s="11"/>
      <c r="E152" s="11" t="s">
        <v>538</v>
      </c>
      <c r="F152" s="31" t="s">
        <v>645</v>
      </c>
      <c r="G152" s="11" t="s">
        <v>24</v>
      </c>
      <c r="H152" s="17"/>
      <c r="I152" s="11"/>
      <c r="J152" s="28">
        <v>49</v>
      </c>
      <c r="K152" s="28">
        <v>5000</v>
      </c>
      <c r="L152" s="28">
        <v>7000000</v>
      </c>
      <c r="M152" s="28">
        <v>1216315.5591403649</v>
      </c>
      <c r="N152" s="28">
        <v>1546891.3678922388</v>
      </c>
      <c r="O152" s="11"/>
    </row>
    <row r="153" spans="1:15" ht="26.25" thickBot="1">
      <c r="A153" s="38" t="s">
        <v>169</v>
      </c>
      <c r="B153" s="32" t="s">
        <v>170</v>
      </c>
      <c r="C153" s="30" t="s">
        <v>509</v>
      </c>
      <c r="D153" s="11"/>
      <c r="E153" s="11"/>
      <c r="F153" s="11"/>
      <c r="G153" s="11"/>
      <c r="H153" s="17"/>
      <c r="I153" s="11" t="s">
        <v>48</v>
      </c>
      <c r="J153" s="28">
        <v>0</v>
      </c>
      <c r="K153" s="28"/>
      <c r="L153" s="28"/>
      <c r="M153" s="28"/>
      <c r="N153" s="28"/>
      <c r="O153" s="11"/>
    </row>
    <row r="154" spans="1:15" ht="51.75" thickBot="1">
      <c r="A154" s="38" t="s">
        <v>171</v>
      </c>
      <c r="B154" s="32" t="s">
        <v>172</v>
      </c>
      <c r="C154" s="30" t="s">
        <v>500</v>
      </c>
      <c r="D154" s="11"/>
      <c r="E154" s="11" t="s">
        <v>470</v>
      </c>
      <c r="F154" s="11" t="s">
        <v>208</v>
      </c>
      <c r="G154" s="11" t="s">
        <v>24</v>
      </c>
      <c r="H154" s="17" t="s">
        <v>451</v>
      </c>
      <c r="I154" s="11"/>
      <c r="J154" s="28">
        <v>1562</v>
      </c>
      <c r="K154" s="28">
        <v>12000</v>
      </c>
      <c r="L154" s="28">
        <v>6000000</v>
      </c>
      <c r="M154" s="28">
        <v>1222158.1990357153</v>
      </c>
      <c r="N154" s="28">
        <v>698744.9041452247</v>
      </c>
      <c r="O154" s="11"/>
    </row>
    <row r="155" spans="1:15" ht="64.5" thickBot="1">
      <c r="A155" s="38" t="s">
        <v>173</v>
      </c>
      <c r="B155" s="32" t="s">
        <v>522</v>
      </c>
      <c r="C155" s="30" t="s">
        <v>500</v>
      </c>
      <c r="D155" s="11"/>
      <c r="E155" s="11" t="s">
        <v>470</v>
      </c>
      <c r="F155" s="11" t="s">
        <v>204</v>
      </c>
      <c r="G155" s="11" t="s">
        <v>540</v>
      </c>
      <c r="H155" s="17" t="s">
        <v>451</v>
      </c>
      <c r="I155" s="11"/>
      <c r="J155" s="28">
        <v>1479</v>
      </c>
      <c r="K155" s="28">
        <v>15.56868131868132</v>
      </c>
      <c r="L155" s="28">
        <v>2218.9349112426034</v>
      </c>
      <c r="M155" s="28">
        <v>583.1851354835804</v>
      </c>
      <c r="N155" s="28">
        <v>306.5938181233669</v>
      </c>
      <c r="O155" s="11"/>
    </row>
    <row r="156" spans="1:15" ht="26.25" thickBot="1">
      <c r="A156" s="38" t="s">
        <v>523</v>
      </c>
      <c r="B156" s="32" t="s">
        <v>524</v>
      </c>
      <c r="C156" s="30" t="s">
        <v>509</v>
      </c>
      <c r="D156" s="11"/>
      <c r="E156" s="11"/>
      <c r="F156" s="11"/>
      <c r="G156" s="11"/>
      <c r="H156" s="17"/>
      <c r="I156" s="11" t="s">
        <v>48</v>
      </c>
      <c r="J156" s="28">
        <v>0</v>
      </c>
      <c r="K156" s="28"/>
      <c r="L156" s="28"/>
      <c r="M156" s="28"/>
      <c r="N156" s="28"/>
      <c r="O156" s="11"/>
    </row>
    <row r="157" spans="1:15" ht="77.25" thickBot="1">
      <c r="A157" s="38" t="s">
        <v>525</v>
      </c>
      <c r="B157" s="32" t="s">
        <v>526</v>
      </c>
      <c r="C157" s="30" t="s">
        <v>500</v>
      </c>
      <c r="D157" s="11"/>
      <c r="E157" s="11" t="s">
        <v>470</v>
      </c>
      <c r="F157" s="11" t="s">
        <v>613</v>
      </c>
      <c r="G157" s="11" t="s">
        <v>542</v>
      </c>
      <c r="H157" s="17" t="s">
        <v>451</v>
      </c>
      <c r="I157" s="11"/>
      <c r="J157" s="28">
        <v>615</v>
      </c>
      <c r="K157" s="28">
        <v>3794</v>
      </c>
      <c r="L157" s="28">
        <v>2664000</v>
      </c>
      <c r="M157" s="28">
        <v>626840.9425136462</v>
      </c>
      <c r="N157" s="28">
        <v>475325.8609613886</v>
      </c>
      <c r="O157" s="11"/>
    </row>
    <row r="158" spans="1:15" ht="77.25" thickBot="1">
      <c r="A158" s="38" t="s">
        <v>527</v>
      </c>
      <c r="B158" s="32" t="s">
        <v>528</v>
      </c>
      <c r="C158" s="30" t="s">
        <v>500</v>
      </c>
      <c r="D158" s="11"/>
      <c r="E158" s="11" t="s">
        <v>470</v>
      </c>
      <c r="F158" s="11" t="s">
        <v>205</v>
      </c>
      <c r="G158" s="11" t="s">
        <v>541</v>
      </c>
      <c r="H158" s="17" t="s">
        <v>451</v>
      </c>
      <c r="I158" s="11"/>
      <c r="J158" s="28">
        <v>553</v>
      </c>
      <c r="K158" s="28">
        <v>19.23076923076923</v>
      </c>
      <c r="L158" s="28">
        <v>2307.6923076923076</v>
      </c>
      <c r="M158" s="28">
        <v>439.25284821894047</v>
      </c>
      <c r="N158" s="28">
        <v>309.85644617069016</v>
      </c>
      <c r="O158" s="11"/>
    </row>
    <row r="159" spans="1:15" ht="26.25" thickBot="1">
      <c r="A159" s="38" t="s">
        <v>530</v>
      </c>
      <c r="B159" s="32" t="s">
        <v>124</v>
      </c>
      <c r="C159" s="30" t="s">
        <v>509</v>
      </c>
      <c r="D159" s="11"/>
      <c r="E159" s="31"/>
      <c r="F159" s="31"/>
      <c r="G159" s="31"/>
      <c r="H159" s="17"/>
      <c r="I159" s="11" t="s">
        <v>491</v>
      </c>
      <c r="J159" s="28">
        <v>0</v>
      </c>
      <c r="K159" s="28"/>
      <c r="L159" s="28"/>
      <c r="M159" s="28"/>
      <c r="N159" s="28"/>
      <c r="O159" s="11"/>
    </row>
    <row r="160" spans="1:15" ht="26.25" thickBot="1">
      <c r="A160" s="38" t="s">
        <v>548</v>
      </c>
      <c r="B160" s="32" t="s">
        <v>549</v>
      </c>
      <c r="C160" s="30" t="s">
        <v>509</v>
      </c>
      <c r="D160" s="11"/>
      <c r="E160" s="31"/>
      <c r="F160" s="31"/>
      <c r="G160" s="31"/>
      <c r="H160" s="17"/>
      <c r="I160" s="11" t="s">
        <v>490</v>
      </c>
      <c r="J160" s="28">
        <v>0</v>
      </c>
      <c r="K160" s="28"/>
      <c r="L160" s="28"/>
      <c r="M160" s="28"/>
      <c r="N160" s="28"/>
      <c r="O160" s="11"/>
    </row>
    <row r="161" spans="1:15" ht="13.5" thickBot="1">
      <c r="A161" s="58" t="s">
        <v>304</v>
      </c>
      <c r="B161" s="59"/>
      <c r="C161" s="7"/>
      <c r="D161" s="21"/>
      <c r="E161" s="12"/>
      <c r="F161" s="12"/>
      <c r="G161" s="12"/>
      <c r="H161" s="12"/>
      <c r="I161" s="13"/>
      <c r="J161" s="28"/>
      <c r="K161" s="28"/>
      <c r="L161" s="28"/>
      <c r="M161" s="28"/>
      <c r="N161" s="28"/>
      <c r="O161" s="28"/>
    </row>
    <row r="162" spans="1:15" ht="51.75" thickBot="1">
      <c r="A162" s="42" t="s">
        <v>305</v>
      </c>
      <c r="B162" s="35" t="s">
        <v>306</v>
      </c>
      <c r="C162" s="30" t="s">
        <v>500</v>
      </c>
      <c r="D162" s="11"/>
      <c r="E162" s="11" t="s">
        <v>457</v>
      </c>
      <c r="F162" s="31" t="s">
        <v>348</v>
      </c>
      <c r="G162" s="11" t="s">
        <v>24</v>
      </c>
      <c r="H162" s="17" t="s">
        <v>451</v>
      </c>
      <c r="I162" s="11"/>
      <c r="J162" s="28">
        <v>159</v>
      </c>
      <c r="K162" s="28">
        <v>6</v>
      </c>
      <c r="L162" s="28">
        <v>6000000</v>
      </c>
      <c r="M162" s="28">
        <v>1238076.5261312698</v>
      </c>
      <c r="N162" s="28">
        <v>1028885.6934102237</v>
      </c>
      <c r="O162" s="11"/>
    </row>
    <row r="163" spans="1:15" ht="51.75" thickBot="1">
      <c r="A163" s="43" t="s">
        <v>307</v>
      </c>
      <c r="B163" s="35" t="s">
        <v>308</v>
      </c>
      <c r="C163" s="30" t="s">
        <v>500</v>
      </c>
      <c r="D163" s="11"/>
      <c r="E163" s="11" t="s">
        <v>457</v>
      </c>
      <c r="F163" s="31" t="s">
        <v>347</v>
      </c>
      <c r="G163" s="11" t="s">
        <v>24</v>
      </c>
      <c r="H163" s="17" t="s">
        <v>451</v>
      </c>
      <c r="I163" s="11"/>
      <c r="J163" s="28">
        <v>1891</v>
      </c>
      <c r="K163" s="28">
        <v>8000</v>
      </c>
      <c r="L163" s="28">
        <v>6837850</v>
      </c>
      <c r="M163" s="28">
        <v>1489639.2706399837</v>
      </c>
      <c r="N163" s="28">
        <v>893404.9256350987</v>
      </c>
      <c r="O163" s="11"/>
    </row>
    <row r="164" spans="1:15" ht="51.75" thickBot="1">
      <c r="A164" s="43" t="s">
        <v>309</v>
      </c>
      <c r="B164" s="35" t="s">
        <v>310</v>
      </c>
      <c r="C164" s="30" t="s">
        <v>500</v>
      </c>
      <c r="D164" s="11"/>
      <c r="E164" s="11" t="s">
        <v>457</v>
      </c>
      <c r="F164" s="31" t="s">
        <v>614</v>
      </c>
      <c r="G164" s="11" t="s">
        <v>24</v>
      </c>
      <c r="H164" s="17" t="s">
        <v>451</v>
      </c>
      <c r="I164" s="11"/>
      <c r="J164" s="28">
        <v>2125</v>
      </c>
      <c r="K164" s="28">
        <v>500</v>
      </c>
      <c r="L164" s="28">
        <v>8457850</v>
      </c>
      <c r="M164" s="28">
        <v>1385398.2530428865</v>
      </c>
      <c r="N164" s="28">
        <v>1034863.3580286336</v>
      </c>
      <c r="O164" s="11"/>
    </row>
    <row r="165" spans="1:15" ht="51.75" thickBot="1">
      <c r="A165" s="43" t="s">
        <v>311</v>
      </c>
      <c r="B165" s="35" t="s">
        <v>312</v>
      </c>
      <c r="C165" s="30" t="s">
        <v>500</v>
      </c>
      <c r="D165" s="11"/>
      <c r="E165" s="11" t="s">
        <v>457</v>
      </c>
      <c r="F165" s="31" t="s">
        <v>346</v>
      </c>
      <c r="G165" s="11" t="s">
        <v>24</v>
      </c>
      <c r="H165" s="17" t="s">
        <v>451</v>
      </c>
      <c r="I165" s="11"/>
      <c r="J165" s="28">
        <v>218</v>
      </c>
      <c r="K165" s="28">
        <v>12000</v>
      </c>
      <c r="L165" s="28">
        <v>2880000</v>
      </c>
      <c r="M165" s="28">
        <v>1029491.1300047796</v>
      </c>
      <c r="N165" s="28">
        <v>462745.89399444463</v>
      </c>
      <c r="O165" s="11"/>
    </row>
    <row r="166" spans="1:15" ht="51.75" thickBot="1">
      <c r="A166" s="43" t="s">
        <v>313</v>
      </c>
      <c r="B166" s="35" t="s">
        <v>314</v>
      </c>
      <c r="C166" s="30" t="s">
        <v>500</v>
      </c>
      <c r="D166" s="11"/>
      <c r="E166" s="11" t="s">
        <v>457</v>
      </c>
      <c r="F166" s="31" t="s">
        <v>615</v>
      </c>
      <c r="G166" s="11" t="s">
        <v>24</v>
      </c>
      <c r="H166" s="17" t="s">
        <v>451</v>
      </c>
      <c r="I166" s="11"/>
      <c r="J166" s="28">
        <v>2211</v>
      </c>
      <c r="K166" s="28">
        <v>600</v>
      </c>
      <c r="L166" s="28">
        <v>8457850</v>
      </c>
      <c r="M166" s="28">
        <v>1430191.5848870475</v>
      </c>
      <c r="N166" s="28">
        <v>1011183.8012312928</v>
      </c>
      <c r="O166" s="11"/>
    </row>
    <row r="167" spans="1:15" ht="51.75" thickBot="1">
      <c r="A167" s="43" t="s">
        <v>315</v>
      </c>
      <c r="B167" s="35" t="s">
        <v>316</v>
      </c>
      <c r="C167" s="30" t="s">
        <v>500</v>
      </c>
      <c r="D167" s="11"/>
      <c r="E167" s="11" t="s">
        <v>457</v>
      </c>
      <c r="F167" s="31" t="s">
        <v>345</v>
      </c>
      <c r="G167" s="11" t="s">
        <v>24</v>
      </c>
      <c r="H167" s="17" t="s">
        <v>451</v>
      </c>
      <c r="I167" s="11"/>
      <c r="J167" s="28">
        <v>73</v>
      </c>
      <c r="K167" s="28">
        <v>4500</v>
      </c>
      <c r="L167" s="28">
        <v>1044000</v>
      </c>
      <c r="M167" s="28">
        <v>286290.44171369594</v>
      </c>
      <c r="N167" s="28">
        <v>228798.68064769986</v>
      </c>
      <c r="O167" s="11"/>
    </row>
    <row r="168" spans="1:15" ht="51.75" thickBot="1">
      <c r="A168" s="43" t="s">
        <v>317</v>
      </c>
      <c r="B168" s="35" t="s">
        <v>318</v>
      </c>
      <c r="C168" s="30" t="s">
        <v>500</v>
      </c>
      <c r="D168" s="11"/>
      <c r="E168" s="11" t="s">
        <v>457</v>
      </c>
      <c r="F168" s="31" t="s">
        <v>344</v>
      </c>
      <c r="G168" s="11" t="s">
        <v>24</v>
      </c>
      <c r="H168" s="17" t="s">
        <v>451</v>
      </c>
      <c r="I168" s="11"/>
      <c r="J168" s="28">
        <v>559</v>
      </c>
      <c r="K168" s="28">
        <v>8230</v>
      </c>
      <c r="L168" s="28">
        <v>1780000</v>
      </c>
      <c r="M168" s="28">
        <v>368263.15756382386</v>
      </c>
      <c r="N168" s="28">
        <v>319486.4322992687</v>
      </c>
      <c r="O168" s="11"/>
    </row>
    <row r="169" spans="1:15" ht="51.75" thickBot="1">
      <c r="A169" s="43" t="s">
        <v>319</v>
      </c>
      <c r="B169" s="35" t="s">
        <v>320</v>
      </c>
      <c r="C169" s="30" t="s">
        <v>500</v>
      </c>
      <c r="D169" s="11"/>
      <c r="E169" s="11" t="s">
        <v>457</v>
      </c>
      <c r="F169" s="31" t="s">
        <v>343</v>
      </c>
      <c r="G169" s="11" t="s">
        <v>24</v>
      </c>
      <c r="H169" s="17" t="s">
        <v>451</v>
      </c>
      <c r="I169" s="11"/>
      <c r="J169" s="28">
        <v>1737</v>
      </c>
      <c r="K169" s="28">
        <v>5400</v>
      </c>
      <c r="L169" s="28">
        <v>4741719</v>
      </c>
      <c r="M169" s="28">
        <v>509202.4447980918</v>
      </c>
      <c r="N169" s="28">
        <v>434286.3209089925</v>
      </c>
      <c r="O169" s="11"/>
    </row>
    <row r="170" spans="1:15" ht="51.75" thickBot="1">
      <c r="A170" s="43" t="s">
        <v>321</v>
      </c>
      <c r="B170" s="35" t="s">
        <v>322</v>
      </c>
      <c r="C170" s="30" t="s">
        <v>500</v>
      </c>
      <c r="D170" s="11"/>
      <c r="E170" s="11" t="s">
        <v>457</v>
      </c>
      <c r="F170" s="31" t="s">
        <v>342</v>
      </c>
      <c r="G170" s="11" t="s">
        <v>24</v>
      </c>
      <c r="H170" s="17" t="s">
        <v>451</v>
      </c>
      <c r="I170" s="11"/>
      <c r="J170" s="28">
        <v>1753</v>
      </c>
      <c r="K170" s="28">
        <v>4500</v>
      </c>
      <c r="L170" s="28">
        <v>4741719</v>
      </c>
      <c r="M170" s="28">
        <v>517279.90833944397</v>
      </c>
      <c r="N170" s="28">
        <v>438719.06684962625</v>
      </c>
      <c r="O170" s="11"/>
    </row>
    <row r="171" spans="1:15" ht="51.75" thickBot="1">
      <c r="A171" s="43" t="s">
        <v>323</v>
      </c>
      <c r="B171" s="35" t="s">
        <v>324</v>
      </c>
      <c r="C171" s="30" t="s">
        <v>500</v>
      </c>
      <c r="D171" s="11"/>
      <c r="E171" s="11" t="s">
        <v>457</v>
      </c>
      <c r="F171" s="31" t="s">
        <v>210</v>
      </c>
      <c r="G171" s="11" t="s">
        <v>24</v>
      </c>
      <c r="H171" s="17" t="s">
        <v>451</v>
      </c>
      <c r="I171" s="11"/>
      <c r="J171" s="28">
        <v>50</v>
      </c>
      <c r="K171" s="28">
        <v>6000</v>
      </c>
      <c r="L171" s="28">
        <v>1800000</v>
      </c>
      <c r="M171" s="28">
        <v>223139.6101822886</v>
      </c>
      <c r="N171" s="28">
        <v>285644.92910088977</v>
      </c>
      <c r="O171" s="11"/>
    </row>
    <row r="172" spans="1:15" ht="51.75" thickBot="1">
      <c r="A172" s="43" t="s">
        <v>325</v>
      </c>
      <c r="B172" s="35" t="s">
        <v>326</v>
      </c>
      <c r="C172" s="30" t="s">
        <v>500</v>
      </c>
      <c r="D172" s="11"/>
      <c r="E172" s="11" t="s">
        <v>457</v>
      </c>
      <c r="F172" s="31" t="s">
        <v>209</v>
      </c>
      <c r="G172" s="11" t="s">
        <v>24</v>
      </c>
      <c r="H172" s="17" t="s">
        <v>451</v>
      </c>
      <c r="I172" s="11"/>
      <c r="J172" s="28">
        <v>1760</v>
      </c>
      <c r="K172" s="28">
        <v>4500</v>
      </c>
      <c r="L172" s="28">
        <v>4741719</v>
      </c>
      <c r="M172" s="28">
        <v>521649.66913335654</v>
      </c>
      <c r="N172" s="28">
        <v>438547.1742535522</v>
      </c>
      <c r="O172" s="11"/>
    </row>
    <row r="173" spans="1:15" ht="51.75" thickBot="1">
      <c r="A173" s="43" t="s">
        <v>327</v>
      </c>
      <c r="B173" s="35" t="s">
        <v>328</v>
      </c>
      <c r="C173" s="30" t="s">
        <v>500</v>
      </c>
      <c r="D173" s="11"/>
      <c r="E173" s="11" t="s">
        <v>457</v>
      </c>
      <c r="F173" s="31" t="s">
        <v>616</v>
      </c>
      <c r="G173" s="11" t="s">
        <v>24</v>
      </c>
      <c r="H173" s="17" t="s">
        <v>451</v>
      </c>
      <c r="I173" s="11" t="s">
        <v>672</v>
      </c>
      <c r="J173" s="28">
        <v>2514</v>
      </c>
      <c r="K173" s="28">
        <v>120000</v>
      </c>
      <c r="L173" s="28">
        <v>8678484</v>
      </c>
      <c r="M173" s="28">
        <v>1602094.840348107</v>
      </c>
      <c r="N173" s="28">
        <v>967105.3384568683</v>
      </c>
      <c r="O173" s="11"/>
    </row>
    <row r="174" spans="1:15" ht="26.25" thickBot="1">
      <c r="A174" s="43" t="s">
        <v>329</v>
      </c>
      <c r="B174" s="35" t="s">
        <v>330</v>
      </c>
      <c r="C174" s="30" t="s">
        <v>509</v>
      </c>
      <c r="D174" s="11"/>
      <c r="E174" s="11"/>
      <c r="F174" s="31"/>
      <c r="G174" s="11"/>
      <c r="H174" s="17"/>
      <c r="I174" s="11" t="s">
        <v>621</v>
      </c>
      <c r="J174" s="28">
        <v>0</v>
      </c>
      <c r="K174" s="28"/>
      <c r="L174" s="28"/>
      <c r="M174" s="28"/>
      <c r="N174" s="28"/>
      <c r="O174" s="11"/>
    </row>
    <row r="175" spans="1:15" ht="51.75" thickBot="1">
      <c r="A175" s="43" t="s">
        <v>331</v>
      </c>
      <c r="B175" s="35" t="s">
        <v>332</v>
      </c>
      <c r="C175" s="30" t="s">
        <v>500</v>
      </c>
      <c r="D175" s="11"/>
      <c r="E175" s="11" t="s">
        <v>457</v>
      </c>
      <c r="F175" s="31" t="s">
        <v>617</v>
      </c>
      <c r="G175" s="11" t="s">
        <v>24</v>
      </c>
      <c r="H175" s="17" t="s">
        <v>451</v>
      </c>
      <c r="I175" s="11"/>
      <c r="J175" s="28">
        <v>2514</v>
      </c>
      <c r="K175" s="28">
        <v>120000</v>
      </c>
      <c r="L175" s="28">
        <v>8678484</v>
      </c>
      <c r="M175" s="28">
        <v>1602094.840348107</v>
      </c>
      <c r="N175" s="28">
        <v>967105.3384568683</v>
      </c>
      <c r="O175" s="11"/>
    </row>
  </sheetData>
  <mergeCells count="7">
    <mergeCell ref="J2:N2"/>
    <mergeCell ref="K3:N3"/>
    <mergeCell ref="A161:B161"/>
    <mergeCell ref="A64:B64"/>
    <mergeCell ref="A10:B10"/>
    <mergeCell ref="A3:B3"/>
    <mergeCell ref="A55:B55"/>
  </mergeCells>
  <printOptions horizontalCentered="1"/>
  <pageMargins left="0.25" right="0.25" top="0.25" bottom="0.17" header="0.25" footer="0.17"/>
  <pageSetup fitToHeight="24" horizontalDpi="1200" verticalDpi="1200" orientation="landscape" scale="83" r:id="rId4"/>
  <colBreaks count="1" manualBreakCount="1">
    <brk id="10" max="16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O215"/>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44" customWidth="1"/>
    <col min="2" max="2" width="20.421875" style="27" customWidth="1"/>
    <col min="3" max="3" width="7.7109375" style="1" customWidth="1"/>
    <col min="4" max="4" width="55.421875" style="5" customWidth="1"/>
    <col min="5" max="5" width="29.421875" style="27" customWidth="1"/>
    <col min="6" max="6" width="63.421875" style="27" customWidth="1"/>
    <col min="7" max="7" width="21.00390625" style="27" customWidth="1"/>
    <col min="8" max="8" width="13.00390625" style="27" customWidth="1"/>
    <col min="9" max="9" width="58.421875" style="5" customWidth="1"/>
    <col min="10" max="10" width="12.28125" style="5" customWidth="1"/>
    <col min="11" max="14" width="11.140625" style="27" customWidth="1"/>
    <col min="15" max="15" width="70.140625" style="27" customWidth="1"/>
    <col min="16" max="16384" width="9.140625" style="27" customWidth="1"/>
  </cols>
  <sheetData>
    <row r="1" spans="1:15" ht="51.75" thickBot="1">
      <c r="A1" s="19" t="s">
        <v>492</v>
      </c>
      <c r="B1" s="2" t="s">
        <v>471</v>
      </c>
      <c r="C1" s="2" t="s">
        <v>472</v>
      </c>
      <c r="D1" s="18" t="s">
        <v>473</v>
      </c>
      <c r="E1" s="2" t="s">
        <v>494</v>
      </c>
      <c r="F1" s="2" t="s">
        <v>474</v>
      </c>
      <c r="G1" s="2" t="s">
        <v>486</v>
      </c>
      <c r="H1" s="2" t="s">
        <v>450</v>
      </c>
      <c r="I1" s="18" t="s">
        <v>495</v>
      </c>
      <c r="J1" s="18" t="s">
        <v>456</v>
      </c>
      <c r="K1" s="19" t="s">
        <v>452</v>
      </c>
      <c r="L1" s="19" t="s">
        <v>453</v>
      </c>
      <c r="M1" s="19" t="s">
        <v>454</v>
      </c>
      <c r="N1" s="19" t="s">
        <v>455</v>
      </c>
      <c r="O1" s="26" t="s">
        <v>674</v>
      </c>
    </row>
    <row r="2" spans="1:15" ht="13.5" thickBot="1">
      <c r="A2" s="36" t="s">
        <v>375</v>
      </c>
      <c r="B2" s="9"/>
      <c r="C2" s="9"/>
      <c r="D2" s="20"/>
      <c r="E2" s="9"/>
      <c r="F2" s="9"/>
      <c r="G2" s="9"/>
      <c r="H2" s="9"/>
      <c r="I2" s="10"/>
      <c r="J2" s="52" t="s">
        <v>175</v>
      </c>
      <c r="K2" s="53"/>
      <c r="L2" s="53"/>
      <c r="M2" s="53"/>
      <c r="N2" s="54"/>
      <c r="O2" s="28"/>
    </row>
    <row r="3" spans="1:15" ht="13.5" thickBot="1">
      <c r="A3" s="58" t="s">
        <v>497</v>
      </c>
      <c r="B3" s="60"/>
      <c r="C3" s="7"/>
      <c r="D3" s="6"/>
      <c r="E3" s="7"/>
      <c r="F3" s="7"/>
      <c r="G3" s="7"/>
      <c r="H3" s="7"/>
      <c r="I3" s="8"/>
      <c r="J3" s="45" t="s">
        <v>176</v>
      </c>
      <c r="K3" s="55" t="s">
        <v>466</v>
      </c>
      <c r="L3" s="56"/>
      <c r="M3" s="56"/>
      <c r="N3" s="57"/>
      <c r="O3" s="28"/>
    </row>
    <row r="4" spans="1:15" ht="39" thickBot="1">
      <c r="A4" s="37" t="s">
        <v>502</v>
      </c>
      <c r="B4" s="4" t="s">
        <v>503</v>
      </c>
      <c r="C4" s="3" t="str">
        <f>Household!C4</f>
        <v>YES</v>
      </c>
      <c r="D4" s="11" t="str">
        <f>COUNTRYlab</f>
        <v>126 Luxembourg 1997</v>
      </c>
      <c r="E4" s="11" t="s">
        <v>501</v>
      </c>
      <c r="F4" s="11" t="str">
        <f>Household!F4</f>
        <v>COUNTRY = 126.</v>
      </c>
      <c r="G4" s="11" t="s">
        <v>222</v>
      </c>
      <c r="H4" s="11"/>
      <c r="I4" s="11"/>
      <c r="J4" s="28">
        <v>5456</v>
      </c>
      <c r="K4" s="28">
        <v>126</v>
      </c>
      <c r="L4" s="28">
        <v>126</v>
      </c>
      <c r="M4" s="28">
        <v>126</v>
      </c>
      <c r="N4" s="28">
        <v>2.1385688819930715E-16</v>
      </c>
      <c r="O4" s="11"/>
    </row>
    <row r="5" spans="1:15" ht="51.75" thickBot="1">
      <c r="A5" s="37" t="s">
        <v>498</v>
      </c>
      <c r="B5" s="4" t="s">
        <v>499</v>
      </c>
      <c r="C5" s="3" t="s">
        <v>500</v>
      </c>
      <c r="D5" s="11"/>
      <c r="E5" s="11" t="s">
        <v>501</v>
      </c>
      <c r="F5" s="11" t="str">
        <f>Household!F5</f>
        <v>See variables description.
(original variable: m01L00 = household number / numéro du ménage archivé)</v>
      </c>
      <c r="G5" s="11" t="s">
        <v>222</v>
      </c>
      <c r="H5" s="11"/>
      <c r="I5" s="11" t="s">
        <v>28</v>
      </c>
      <c r="J5" s="28">
        <v>5456</v>
      </c>
      <c r="K5" s="28">
        <v>1</v>
      </c>
      <c r="L5" s="28">
        <v>2524</v>
      </c>
      <c r="M5" s="28">
        <v>1156.214277349024</v>
      </c>
      <c r="N5" s="28">
        <v>657.7169880833841</v>
      </c>
      <c r="O5" s="11"/>
    </row>
    <row r="6" spans="1:15" ht="102.75" thickBot="1">
      <c r="A6" s="43" t="s">
        <v>376</v>
      </c>
      <c r="B6" s="35" t="s">
        <v>377</v>
      </c>
      <c r="C6" s="3" t="s">
        <v>500</v>
      </c>
      <c r="D6" s="24" t="s">
        <v>678</v>
      </c>
      <c r="E6" s="11" t="s">
        <v>501</v>
      </c>
      <c r="F6" s="11" t="s">
        <v>487</v>
      </c>
      <c r="G6" s="11" t="s">
        <v>222</v>
      </c>
      <c r="H6" s="16"/>
      <c r="I6" s="11" t="s">
        <v>458</v>
      </c>
      <c r="J6" s="28">
        <v>5456</v>
      </c>
      <c r="K6" s="28">
        <v>1</v>
      </c>
      <c r="L6" s="28">
        <v>33</v>
      </c>
      <c r="M6" s="28">
        <v>1.867413918141584</v>
      </c>
      <c r="N6" s="28">
        <v>2.032252299765392</v>
      </c>
      <c r="O6" s="11"/>
    </row>
    <row r="7" spans="1:15" ht="39" thickBot="1">
      <c r="A7" s="43" t="s">
        <v>378</v>
      </c>
      <c r="B7" s="35" t="s">
        <v>379</v>
      </c>
      <c r="C7" s="3" t="s">
        <v>500</v>
      </c>
      <c r="D7" s="11"/>
      <c r="E7" s="11" t="s">
        <v>706</v>
      </c>
      <c r="F7" s="11" t="s">
        <v>679</v>
      </c>
      <c r="G7" s="11" t="s">
        <v>222</v>
      </c>
      <c r="H7" s="11"/>
      <c r="I7" s="11" t="s">
        <v>652</v>
      </c>
      <c r="J7" s="28">
        <v>5456</v>
      </c>
      <c r="K7" s="28">
        <v>2.546837091736701</v>
      </c>
      <c r="L7" s="28">
        <v>276.3436480051445</v>
      </c>
      <c r="M7" s="28">
        <v>59.40244115766779</v>
      </c>
      <c r="N7" s="28">
        <v>31.762262091414293</v>
      </c>
      <c r="O7" s="11"/>
    </row>
    <row r="8" spans="1:15" ht="26.25" thickBot="1">
      <c r="A8" s="43" t="s">
        <v>380</v>
      </c>
      <c r="B8" s="46" t="s">
        <v>341</v>
      </c>
      <c r="C8" s="14" t="s">
        <v>509</v>
      </c>
      <c r="D8" s="11"/>
      <c r="E8" s="11"/>
      <c r="F8" s="11"/>
      <c r="G8" s="11"/>
      <c r="H8" s="15"/>
      <c r="I8" s="11"/>
      <c r="J8" s="28">
        <v>0</v>
      </c>
      <c r="K8" s="28"/>
      <c r="L8" s="28"/>
      <c r="M8" s="28"/>
      <c r="N8" s="28"/>
      <c r="O8" s="28"/>
    </row>
    <row r="9" spans="1:15" ht="26.25" thickBot="1">
      <c r="A9" s="43" t="s">
        <v>381</v>
      </c>
      <c r="B9" s="46" t="s">
        <v>341</v>
      </c>
      <c r="C9" s="14" t="s">
        <v>509</v>
      </c>
      <c r="D9" s="11"/>
      <c r="E9" s="15"/>
      <c r="F9" s="15"/>
      <c r="G9" s="15"/>
      <c r="H9" s="15"/>
      <c r="I9" s="15"/>
      <c r="J9" s="28">
        <v>0</v>
      </c>
      <c r="K9" s="28"/>
      <c r="L9" s="28"/>
      <c r="M9" s="28"/>
      <c r="N9" s="28"/>
      <c r="O9" s="28"/>
    </row>
    <row r="10" spans="1:15" ht="13.5" thickBot="1">
      <c r="A10" s="58" t="s">
        <v>511</v>
      </c>
      <c r="B10" s="59"/>
      <c r="C10" s="7"/>
      <c r="D10" s="21"/>
      <c r="E10" s="12"/>
      <c r="F10" s="12"/>
      <c r="G10" s="12"/>
      <c r="H10" s="12"/>
      <c r="I10" s="13"/>
      <c r="J10" s="28"/>
      <c r="K10" s="28"/>
      <c r="L10" s="28"/>
      <c r="M10" s="28"/>
      <c r="N10" s="28"/>
      <c r="O10" s="28"/>
    </row>
    <row r="11" spans="1:15" ht="26.25" thickBot="1">
      <c r="A11" s="43" t="s">
        <v>382</v>
      </c>
      <c r="B11" s="35" t="s">
        <v>383</v>
      </c>
      <c r="C11" s="3" t="s">
        <v>500</v>
      </c>
      <c r="D11" s="11"/>
      <c r="E11" s="11" t="s">
        <v>1</v>
      </c>
      <c r="F11" s="11" t="s">
        <v>707</v>
      </c>
      <c r="G11" s="11" t="s">
        <v>222</v>
      </c>
      <c r="H11" s="11"/>
      <c r="I11" s="11"/>
      <c r="J11" s="28">
        <v>5456</v>
      </c>
      <c r="K11" s="28">
        <v>15</v>
      </c>
      <c r="L11" s="28">
        <v>97</v>
      </c>
      <c r="M11" s="28">
        <v>44.60684972969319</v>
      </c>
      <c r="N11" s="28">
        <v>18.08295276994233</v>
      </c>
      <c r="O11" s="11"/>
    </row>
    <row r="12" spans="1:15" ht="26.25" thickBot="1">
      <c r="A12" s="43" t="s">
        <v>384</v>
      </c>
      <c r="B12" s="35" t="s">
        <v>385</v>
      </c>
      <c r="C12" s="3" t="s">
        <v>500</v>
      </c>
      <c r="D12" s="11" t="s">
        <v>521</v>
      </c>
      <c r="E12" s="11" t="s">
        <v>1</v>
      </c>
      <c r="F12" s="11" t="s">
        <v>709</v>
      </c>
      <c r="G12" s="11" t="s">
        <v>222</v>
      </c>
      <c r="H12" s="11"/>
      <c r="I12" s="11"/>
      <c r="J12" s="28">
        <v>5456</v>
      </c>
      <c r="K12" s="28">
        <v>1</v>
      </c>
      <c r="L12" s="28">
        <v>2</v>
      </c>
      <c r="M12" s="28">
        <v>1.5124549873611253</v>
      </c>
      <c r="N12" s="28">
        <v>0.4998456203480285</v>
      </c>
      <c r="O12" s="11"/>
    </row>
    <row r="13" spans="1:15" ht="64.5" thickBot="1">
      <c r="A13" s="43" t="s">
        <v>390</v>
      </c>
      <c r="B13" s="35" t="s">
        <v>391</v>
      </c>
      <c r="C13" s="3" t="s">
        <v>500</v>
      </c>
      <c r="D13" s="11" t="s">
        <v>2</v>
      </c>
      <c r="E13" s="11" t="s">
        <v>1</v>
      </c>
      <c r="F13" s="11" t="s">
        <v>3</v>
      </c>
      <c r="G13" s="11" t="s">
        <v>222</v>
      </c>
      <c r="H13" s="11"/>
      <c r="I13" s="11"/>
      <c r="J13" s="28">
        <v>5456</v>
      </c>
      <c r="K13" s="28">
        <v>1</v>
      </c>
      <c r="L13" s="28">
        <v>5</v>
      </c>
      <c r="M13" s="28">
        <v>2.092658619126187</v>
      </c>
      <c r="N13" s="28">
        <v>1.1255821938117356</v>
      </c>
      <c r="O13" s="11"/>
    </row>
    <row r="14" spans="1:15" ht="153.75" thickBot="1">
      <c r="A14" s="43" t="s">
        <v>392</v>
      </c>
      <c r="B14" s="35" t="s">
        <v>393</v>
      </c>
      <c r="C14" s="3" t="s">
        <v>500</v>
      </c>
      <c r="D14" s="11" t="s">
        <v>5</v>
      </c>
      <c r="E14" s="11" t="s">
        <v>1</v>
      </c>
      <c r="F14" s="11" t="s">
        <v>4</v>
      </c>
      <c r="G14" s="11" t="s">
        <v>222</v>
      </c>
      <c r="H14" s="11"/>
      <c r="I14" s="11" t="s">
        <v>6</v>
      </c>
      <c r="J14" s="28">
        <v>5456</v>
      </c>
      <c r="K14" s="28">
        <v>1</v>
      </c>
      <c r="L14" s="28">
        <v>12</v>
      </c>
      <c r="M14" s="28">
        <v>1.8793622000047403</v>
      </c>
      <c r="N14" s="28">
        <v>1.473903842901884</v>
      </c>
      <c r="O14" s="11"/>
    </row>
    <row r="15" spans="1:15" ht="64.5" thickBot="1">
      <c r="A15" s="43" t="s">
        <v>386</v>
      </c>
      <c r="B15" s="35" t="s">
        <v>387</v>
      </c>
      <c r="C15" s="3" t="s">
        <v>500</v>
      </c>
      <c r="D15" s="11" t="s">
        <v>14</v>
      </c>
      <c r="E15" s="11" t="s">
        <v>1</v>
      </c>
      <c r="F15" s="11" t="s">
        <v>13</v>
      </c>
      <c r="G15" s="11" t="s">
        <v>222</v>
      </c>
      <c r="H15" s="11"/>
      <c r="I15" s="11"/>
      <c r="J15" s="28">
        <v>5456</v>
      </c>
      <c r="K15" s="28">
        <v>1</v>
      </c>
      <c r="L15" s="28">
        <v>9</v>
      </c>
      <c r="M15" s="28">
        <v>1.3578477259057007</v>
      </c>
      <c r="N15" s="28">
        <v>0.6410374696465111</v>
      </c>
      <c r="O15" s="11"/>
    </row>
    <row r="16" spans="1:15" ht="26.25" thickBot="1">
      <c r="A16" s="43" t="s">
        <v>388</v>
      </c>
      <c r="B16" s="47" t="s">
        <v>389</v>
      </c>
      <c r="C16" s="3" t="s">
        <v>509</v>
      </c>
      <c r="D16" s="11"/>
      <c r="E16" s="11"/>
      <c r="F16" s="11"/>
      <c r="G16" s="11"/>
      <c r="H16" s="11"/>
      <c r="I16" s="11" t="s">
        <v>51</v>
      </c>
      <c r="J16" s="28">
        <v>0</v>
      </c>
      <c r="K16" s="28"/>
      <c r="L16" s="28"/>
      <c r="M16" s="28"/>
      <c r="N16" s="28"/>
      <c r="O16" s="11"/>
    </row>
    <row r="17" spans="1:15" ht="320.25" customHeight="1" thickBot="1">
      <c r="A17" s="43" t="s">
        <v>394</v>
      </c>
      <c r="B17" s="35" t="s">
        <v>207</v>
      </c>
      <c r="C17" s="3" t="s">
        <v>500</v>
      </c>
      <c r="D17" s="51" t="s">
        <v>625</v>
      </c>
      <c r="E17" s="11" t="s">
        <v>708</v>
      </c>
      <c r="F17" s="11" t="s">
        <v>15</v>
      </c>
      <c r="G17" s="11" t="s">
        <v>618</v>
      </c>
      <c r="H17" s="11"/>
      <c r="I17" s="11" t="s">
        <v>653</v>
      </c>
      <c r="J17" s="28">
        <v>5447</v>
      </c>
      <c r="K17" s="28">
        <v>-1</v>
      </c>
      <c r="L17" s="28">
        <v>14</v>
      </c>
      <c r="M17" s="28">
        <v>5.279415152121306</v>
      </c>
      <c r="N17" s="28">
        <v>4.321975642631037</v>
      </c>
      <c r="O17" s="11"/>
    </row>
    <row r="18" spans="1:15" ht="51.75" thickBot="1">
      <c r="A18" s="43" t="s">
        <v>395</v>
      </c>
      <c r="B18" s="49" t="s">
        <v>680</v>
      </c>
      <c r="C18" s="3" t="s">
        <v>500</v>
      </c>
      <c r="D18" s="51" t="s">
        <v>626</v>
      </c>
      <c r="E18" s="11" t="s">
        <v>708</v>
      </c>
      <c r="F18" s="11" t="s">
        <v>16</v>
      </c>
      <c r="G18" s="11" t="s">
        <v>659</v>
      </c>
      <c r="H18" s="11"/>
      <c r="I18" s="11" t="s">
        <v>654</v>
      </c>
      <c r="J18" s="28">
        <v>5456</v>
      </c>
      <c r="K18" s="28">
        <v>-1</v>
      </c>
      <c r="L18" s="28">
        <v>2</v>
      </c>
      <c r="M18" s="28">
        <v>1.7545608025612154</v>
      </c>
      <c r="N18" s="28">
        <v>0.8205769925930557</v>
      </c>
      <c r="O18" s="11"/>
    </row>
    <row r="19" spans="1:15" ht="371.25" customHeight="1" thickBot="1">
      <c r="A19" s="43" t="s">
        <v>404</v>
      </c>
      <c r="B19" s="35" t="s">
        <v>405</v>
      </c>
      <c r="C19" s="3" t="s">
        <v>500</v>
      </c>
      <c r="D19" s="51" t="s">
        <v>662</v>
      </c>
      <c r="E19" s="11" t="s">
        <v>708</v>
      </c>
      <c r="F19" s="11" t="s">
        <v>628</v>
      </c>
      <c r="G19" s="11" t="s">
        <v>659</v>
      </c>
      <c r="H19" s="11"/>
      <c r="I19" s="11" t="s">
        <v>655</v>
      </c>
      <c r="J19" s="28">
        <v>5456</v>
      </c>
      <c r="K19" s="28">
        <v>-1</v>
      </c>
      <c r="L19" s="28">
        <v>13</v>
      </c>
      <c r="M19" s="28">
        <v>4.649427603507121</v>
      </c>
      <c r="N19" s="28">
        <v>4.886704831399729</v>
      </c>
      <c r="O19" s="11"/>
    </row>
    <row r="20" spans="1:15" ht="128.25" thickBot="1">
      <c r="A20" s="43" t="s">
        <v>406</v>
      </c>
      <c r="B20" s="47" t="s">
        <v>407</v>
      </c>
      <c r="C20" s="3" t="s">
        <v>500</v>
      </c>
      <c r="D20" s="11" t="s">
        <v>627</v>
      </c>
      <c r="E20" s="11" t="s">
        <v>708</v>
      </c>
      <c r="F20" s="11" t="s">
        <v>631</v>
      </c>
      <c r="G20" s="11" t="s">
        <v>660</v>
      </c>
      <c r="H20" s="11"/>
      <c r="I20" s="11" t="s">
        <v>658</v>
      </c>
      <c r="J20" s="28">
        <v>5456</v>
      </c>
      <c r="K20" s="28">
        <v>0</v>
      </c>
      <c r="L20" s="28">
        <v>5</v>
      </c>
      <c r="M20" s="28">
        <v>0.8387652379209929</v>
      </c>
      <c r="N20" s="28">
        <v>1.0299038465264927</v>
      </c>
      <c r="O20" s="11"/>
    </row>
    <row r="21" spans="1:15" ht="64.5" thickBot="1">
      <c r="A21" s="43" t="s">
        <v>396</v>
      </c>
      <c r="B21" s="35" t="s">
        <v>397</v>
      </c>
      <c r="C21" s="3" t="s">
        <v>500</v>
      </c>
      <c r="D21" s="11" t="s">
        <v>632</v>
      </c>
      <c r="E21" s="11" t="s">
        <v>708</v>
      </c>
      <c r="F21" s="11" t="s">
        <v>619</v>
      </c>
      <c r="G21" s="11" t="s">
        <v>633</v>
      </c>
      <c r="H21" s="11"/>
      <c r="I21" s="11" t="s">
        <v>656</v>
      </c>
      <c r="J21" s="28">
        <v>5455</v>
      </c>
      <c r="K21" s="28">
        <v>0</v>
      </c>
      <c r="L21" s="28">
        <v>9300</v>
      </c>
      <c r="M21" s="28">
        <v>2499.3869015524124</v>
      </c>
      <c r="N21" s="28">
        <v>3026.4729826161342</v>
      </c>
      <c r="O21" s="11"/>
    </row>
    <row r="22" spans="1:15" ht="230.25" thickBot="1">
      <c r="A22" s="43" t="s">
        <v>398</v>
      </c>
      <c r="B22" s="35" t="s">
        <v>399</v>
      </c>
      <c r="C22" s="3" t="s">
        <v>500</v>
      </c>
      <c r="D22" s="11" t="s">
        <v>634</v>
      </c>
      <c r="E22" s="11" t="s">
        <v>708</v>
      </c>
      <c r="F22" s="11" t="s">
        <v>547</v>
      </c>
      <c r="G22" s="11" t="s">
        <v>633</v>
      </c>
      <c r="H22" s="11"/>
      <c r="I22" s="11" t="s">
        <v>546</v>
      </c>
      <c r="J22" s="28">
        <v>5454</v>
      </c>
      <c r="K22" s="28">
        <v>0</v>
      </c>
      <c r="L22" s="28">
        <v>17</v>
      </c>
      <c r="M22" s="28">
        <v>4.851014623684405</v>
      </c>
      <c r="N22" s="28">
        <v>5.450556248951449</v>
      </c>
      <c r="O22" s="11"/>
    </row>
    <row r="23" spans="1:15" ht="51.75" thickBot="1">
      <c r="A23" s="43" t="s">
        <v>400</v>
      </c>
      <c r="B23" s="35" t="s">
        <v>401</v>
      </c>
      <c r="C23" s="3" t="s">
        <v>500</v>
      </c>
      <c r="D23" s="11" t="s">
        <v>635</v>
      </c>
      <c r="E23" s="11" t="s">
        <v>708</v>
      </c>
      <c r="F23" s="11" t="s">
        <v>620</v>
      </c>
      <c r="G23" s="11" t="s">
        <v>661</v>
      </c>
      <c r="H23" s="11"/>
      <c r="I23" s="11" t="s">
        <v>657</v>
      </c>
      <c r="J23" s="28">
        <v>5456</v>
      </c>
      <c r="K23" s="28">
        <v>0</v>
      </c>
      <c r="L23" s="28">
        <v>2</v>
      </c>
      <c r="M23" s="28">
        <v>0.7936522965215962</v>
      </c>
      <c r="N23" s="28">
        <v>0.8984053603073258</v>
      </c>
      <c r="O23" s="11"/>
    </row>
    <row r="24" spans="1:15" ht="64.5" thickBot="1">
      <c r="A24" s="43" t="s">
        <v>414</v>
      </c>
      <c r="B24" s="35" t="s">
        <v>415</v>
      </c>
      <c r="C24" s="3" t="s">
        <v>500</v>
      </c>
      <c r="D24" s="11"/>
      <c r="E24" s="11" t="s">
        <v>708</v>
      </c>
      <c r="F24" s="11" t="s">
        <v>646</v>
      </c>
      <c r="G24" s="11" t="s">
        <v>633</v>
      </c>
      <c r="H24" s="11"/>
      <c r="I24" s="11" t="s">
        <v>658</v>
      </c>
      <c r="J24" s="28">
        <v>5432</v>
      </c>
      <c r="K24" s="28">
        <v>0</v>
      </c>
      <c r="L24" s="28">
        <v>120</v>
      </c>
      <c r="M24" s="28">
        <v>20.679433008928275</v>
      </c>
      <c r="N24" s="28">
        <v>21.843847140740767</v>
      </c>
      <c r="O24" s="11"/>
    </row>
    <row r="25" spans="1:15" ht="26.25" thickBot="1">
      <c r="A25" s="43" t="s">
        <v>408</v>
      </c>
      <c r="B25" s="35" t="s">
        <v>409</v>
      </c>
      <c r="C25" s="3" t="s">
        <v>509</v>
      </c>
      <c r="D25" s="11"/>
      <c r="E25" s="11"/>
      <c r="F25" s="11"/>
      <c r="G25" s="11"/>
      <c r="H25" s="11"/>
      <c r="I25" s="11" t="s">
        <v>704</v>
      </c>
      <c r="J25" s="28">
        <v>0</v>
      </c>
      <c r="K25" s="28"/>
      <c r="L25" s="28"/>
      <c r="M25" s="28"/>
      <c r="N25" s="28"/>
      <c r="O25" s="11"/>
    </row>
    <row r="26" spans="1:15" ht="26.25" thickBot="1">
      <c r="A26" s="43" t="s">
        <v>410</v>
      </c>
      <c r="B26" s="35" t="s">
        <v>411</v>
      </c>
      <c r="C26" s="3" t="s">
        <v>509</v>
      </c>
      <c r="D26" s="11"/>
      <c r="E26" s="11"/>
      <c r="F26" s="11"/>
      <c r="G26" s="11"/>
      <c r="H26" s="11"/>
      <c r="I26" s="11" t="s">
        <v>704</v>
      </c>
      <c r="J26" s="28">
        <v>0</v>
      </c>
      <c r="K26" s="28"/>
      <c r="L26" s="28"/>
      <c r="M26" s="28"/>
      <c r="N26" s="28"/>
      <c r="O26" s="11"/>
    </row>
    <row r="27" spans="1:15" ht="13.5" thickBot="1">
      <c r="A27" s="43" t="s">
        <v>412</v>
      </c>
      <c r="B27" s="35" t="s">
        <v>413</v>
      </c>
      <c r="C27" s="3" t="s">
        <v>509</v>
      </c>
      <c r="D27" s="11"/>
      <c r="E27" s="11"/>
      <c r="F27" s="11"/>
      <c r="G27" s="11"/>
      <c r="H27" s="11"/>
      <c r="I27" s="11" t="s">
        <v>704</v>
      </c>
      <c r="J27" s="28">
        <v>0</v>
      </c>
      <c r="K27" s="28"/>
      <c r="L27" s="28"/>
      <c r="M27" s="28"/>
      <c r="N27" s="28"/>
      <c r="O27" s="11"/>
    </row>
    <row r="28" spans="1:15" ht="26.25" thickBot="1">
      <c r="A28" s="43" t="s">
        <v>402</v>
      </c>
      <c r="B28" s="35" t="s">
        <v>403</v>
      </c>
      <c r="C28" s="3" t="s">
        <v>500</v>
      </c>
      <c r="D28" s="11" t="s">
        <v>623</v>
      </c>
      <c r="E28" s="11" t="s">
        <v>1</v>
      </c>
      <c r="F28" s="11" t="s">
        <v>622</v>
      </c>
      <c r="G28" s="11" t="s">
        <v>222</v>
      </c>
      <c r="H28" s="11"/>
      <c r="I28" s="11" t="s">
        <v>624</v>
      </c>
      <c r="J28" s="28">
        <v>5456</v>
      </c>
      <c r="K28" s="28">
        <v>0</v>
      </c>
      <c r="L28" s="28">
        <v>1</v>
      </c>
      <c r="M28" s="28">
        <v>0.08762525906114026</v>
      </c>
      <c r="N28" s="28">
        <v>0.2827495706639974</v>
      </c>
      <c r="O28" s="11"/>
    </row>
    <row r="29" spans="1:15" ht="64.5" thickBot="1">
      <c r="A29" s="58" t="s">
        <v>274</v>
      </c>
      <c r="B29" s="59"/>
      <c r="C29" s="7"/>
      <c r="D29" s="11"/>
      <c r="E29" s="12"/>
      <c r="F29" s="12"/>
      <c r="G29" s="12"/>
      <c r="H29" s="12"/>
      <c r="I29" s="11" t="s">
        <v>673</v>
      </c>
      <c r="J29" s="28"/>
      <c r="K29" s="28"/>
      <c r="L29" s="28"/>
      <c r="M29" s="28"/>
      <c r="N29" s="28"/>
      <c r="O29" s="11"/>
    </row>
    <row r="30" spans="1:15" ht="13.5" thickBot="1">
      <c r="A30" s="43" t="s">
        <v>418</v>
      </c>
      <c r="B30" s="35" t="s">
        <v>419</v>
      </c>
      <c r="C30" s="3" t="s">
        <v>509</v>
      </c>
      <c r="D30" s="11"/>
      <c r="E30" s="11"/>
      <c r="F30" s="11"/>
      <c r="G30" s="11"/>
      <c r="H30" s="17"/>
      <c r="I30" s="11" t="s">
        <v>681</v>
      </c>
      <c r="J30" s="28">
        <v>0</v>
      </c>
      <c r="K30" s="28"/>
      <c r="L30" s="28"/>
      <c r="M30" s="28"/>
      <c r="N30" s="28"/>
      <c r="O30" s="11"/>
    </row>
    <row r="31" spans="1:15" ht="111.75" customHeight="1" thickBot="1">
      <c r="A31" s="43" t="s">
        <v>420</v>
      </c>
      <c r="B31" s="35" t="s">
        <v>421</v>
      </c>
      <c r="C31" s="3" t="s">
        <v>500</v>
      </c>
      <c r="D31" s="11"/>
      <c r="E31" s="11" t="s">
        <v>532</v>
      </c>
      <c r="F31" s="11" t="s">
        <v>682</v>
      </c>
      <c r="G31" s="11" t="s">
        <v>24</v>
      </c>
      <c r="H31" s="17" t="s">
        <v>451</v>
      </c>
      <c r="I31" s="11" t="s">
        <v>531</v>
      </c>
      <c r="J31" s="28">
        <v>2794</v>
      </c>
      <c r="K31" s="28">
        <v>3794</v>
      </c>
      <c r="L31" s="28">
        <v>6000000</v>
      </c>
      <c r="M31" s="28">
        <v>1004878.5193615798</v>
      </c>
      <c r="N31" s="28">
        <v>673266.8227230882</v>
      </c>
      <c r="O31" s="11"/>
    </row>
    <row r="32" spans="1:15" ht="90" thickBot="1">
      <c r="A32" s="43" t="s">
        <v>416</v>
      </c>
      <c r="B32" s="35" t="s">
        <v>417</v>
      </c>
      <c r="C32" s="3" t="s">
        <v>500</v>
      </c>
      <c r="D32" s="11"/>
      <c r="E32" s="11" t="s">
        <v>349</v>
      </c>
      <c r="F32" s="11" t="s">
        <v>597</v>
      </c>
      <c r="G32" s="11" t="s">
        <v>539</v>
      </c>
      <c r="H32" s="17" t="s">
        <v>451</v>
      </c>
      <c r="I32" s="11" t="s">
        <v>251</v>
      </c>
      <c r="J32" s="28">
        <v>2615</v>
      </c>
      <c r="K32" s="28">
        <v>15.56868131868132</v>
      </c>
      <c r="L32" s="28">
        <v>2307.6923076923076</v>
      </c>
      <c r="M32" s="28">
        <v>512.3264257598909</v>
      </c>
      <c r="N32" s="28">
        <v>306.5935237331586</v>
      </c>
      <c r="O32" s="11"/>
    </row>
    <row r="33" spans="1:15" ht="26.25" thickBot="1">
      <c r="A33" s="43" t="s">
        <v>431</v>
      </c>
      <c r="B33" s="35" t="s">
        <v>297</v>
      </c>
      <c r="C33" s="3" t="s">
        <v>509</v>
      </c>
      <c r="D33" s="11"/>
      <c r="E33" s="11"/>
      <c r="F33" s="11"/>
      <c r="G33" s="11"/>
      <c r="H33" s="17"/>
      <c r="I33" s="11" t="s">
        <v>621</v>
      </c>
      <c r="J33" s="28">
        <v>0</v>
      </c>
      <c r="K33" s="28"/>
      <c r="L33" s="28"/>
      <c r="M33" s="28"/>
      <c r="N33" s="28"/>
      <c r="O33" s="11"/>
    </row>
    <row r="34" spans="1:15" ht="26.25" thickBot="1">
      <c r="A34" s="43" t="s">
        <v>596</v>
      </c>
      <c r="B34" s="35" t="s">
        <v>295</v>
      </c>
      <c r="C34" s="3" t="s">
        <v>509</v>
      </c>
      <c r="D34" s="11"/>
      <c r="E34" s="11"/>
      <c r="F34" s="11"/>
      <c r="G34" s="11"/>
      <c r="H34" s="17"/>
      <c r="I34" s="11" t="s">
        <v>252</v>
      </c>
      <c r="J34" s="28"/>
      <c r="K34" s="28"/>
      <c r="L34" s="28"/>
      <c r="M34" s="28"/>
      <c r="N34" s="28"/>
      <c r="O34" s="11"/>
    </row>
    <row r="35" spans="1:15" ht="13.5" thickBot="1">
      <c r="A35" s="43" t="s">
        <v>432</v>
      </c>
      <c r="B35" s="35" t="s">
        <v>483</v>
      </c>
      <c r="C35" s="3" t="s">
        <v>509</v>
      </c>
      <c r="D35" s="11"/>
      <c r="E35" s="11"/>
      <c r="F35" s="11"/>
      <c r="G35" s="11"/>
      <c r="H35" s="17"/>
      <c r="I35" s="11" t="s">
        <v>468</v>
      </c>
      <c r="J35" s="28">
        <v>0</v>
      </c>
      <c r="K35" s="28"/>
      <c r="L35" s="28"/>
      <c r="M35" s="28"/>
      <c r="N35" s="28"/>
      <c r="O35" s="11"/>
    </row>
    <row r="36" spans="1:15" ht="26.25" thickBot="1">
      <c r="A36" s="43" t="s">
        <v>433</v>
      </c>
      <c r="B36" s="35" t="s">
        <v>434</v>
      </c>
      <c r="C36" s="3" t="s">
        <v>509</v>
      </c>
      <c r="D36" s="11"/>
      <c r="E36" s="11"/>
      <c r="F36" s="11"/>
      <c r="G36" s="11"/>
      <c r="H36" s="17"/>
      <c r="I36" s="11" t="s">
        <v>621</v>
      </c>
      <c r="J36" s="28">
        <v>0</v>
      </c>
      <c r="K36" s="28"/>
      <c r="L36" s="28"/>
      <c r="M36" s="28"/>
      <c r="N36" s="28"/>
      <c r="O36" s="11"/>
    </row>
    <row r="37" spans="1:15" ht="26.25" thickBot="1">
      <c r="A37" s="43" t="s">
        <v>430</v>
      </c>
      <c r="B37" s="35" t="s">
        <v>296</v>
      </c>
      <c r="C37" s="3" t="s">
        <v>509</v>
      </c>
      <c r="D37" s="11"/>
      <c r="E37" s="11"/>
      <c r="F37" s="11"/>
      <c r="G37" s="11"/>
      <c r="H37" s="17"/>
      <c r="I37" s="11" t="s">
        <v>621</v>
      </c>
      <c r="J37" s="28">
        <v>0</v>
      </c>
      <c r="K37" s="28"/>
      <c r="L37" s="28"/>
      <c r="M37" s="28"/>
      <c r="N37" s="28"/>
      <c r="O37" s="11"/>
    </row>
    <row r="38" spans="1:15" ht="111" customHeight="1" thickBot="1">
      <c r="A38" s="43" t="s">
        <v>424</v>
      </c>
      <c r="B38" s="35" t="s">
        <v>425</v>
      </c>
      <c r="C38" s="3" t="s">
        <v>500</v>
      </c>
      <c r="D38" s="11"/>
      <c r="E38" s="11" t="s">
        <v>532</v>
      </c>
      <c r="F38" s="11" t="s">
        <v>675</v>
      </c>
      <c r="G38" s="11" t="s">
        <v>24</v>
      </c>
      <c r="H38" s="17" t="s">
        <v>451</v>
      </c>
      <c r="I38" s="11"/>
      <c r="J38" s="28">
        <v>794</v>
      </c>
      <c r="K38" s="28">
        <v>5400</v>
      </c>
      <c r="L38" s="28">
        <v>4428000</v>
      </c>
      <c r="M38" s="28">
        <v>735279.2279109656</v>
      </c>
      <c r="N38" s="28">
        <v>362691.00843502465</v>
      </c>
      <c r="O38" s="11"/>
    </row>
    <row r="39" spans="1:15" ht="26.25" thickBot="1">
      <c r="A39" s="43" t="s">
        <v>572</v>
      </c>
      <c r="B39" s="35" t="s">
        <v>574</v>
      </c>
      <c r="C39" s="3" t="s">
        <v>509</v>
      </c>
      <c r="D39" s="11"/>
      <c r="E39" s="11"/>
      <c r="F39" s="11"/>
      <c r="G39" s="11"/>
      <c r="H39" s="17"/>
      <c r="I39" s="11" t="s">
        <v>252</v>
      </c>
      <c r="J39" s="28"/>
      <c r="K39" s="28"/>
      <c r="L39" s="28"/>
      <c r="M39" s="28"/>
      <c r="N39" s="28"/>
      <c r="O39" s="11"/>
    </row>
    <row r="40" spans="1:15" ht="39" thickBot="1">
      <c r="A40" s="43" t="s">
        <v>573</v>
      </c>
      <c r="B40" s="35" t="s">
        <v>577</v>
      </c>
      <c r="C40" s="3" t="s">
        <v>509</v>
      </c>
      <c r="D40" s="11"/>
      <c r="E40" s="11"/>
      <c r="F40" s="11"/>
      <c r="G40" s="11"/>
      <c r="H40" s="17"/>
      <c r="I40" s="11" t="s">
        <v>252</v>
      </c>
      <c r="J40" s="28"/>
      <c r="K40" s="28"/>
      <c r="L40" s="28"/>
      <c r="M40" s="28"/>
      <c r="N40" s="28"/>
      <c r="O40" s="11"/>
    </row>
    <row r="41" spans="1:15" ht="26.25" thickBot="1">
      <c r="A41" s="43" t="s">
        <v>575</v>
      </c>
      <c r="B41" s="35" t="s">
        <v>576</v>
      </c>
      <c r="C41" s="3" t="s">
        <v>509</v>
      </c>
      <c r="D41" s="11"/>
      <c r="E41" s="11"/>
      <c r="F41" s="11"/>
      <c r="G41" s="11"/>
      <c r="H41" s="17"/>
      <c r="I41" s="11" t="s">
        <v>252</v>
      </c>
      <c r="J41" s="28"/>
      <c r="K41" s="28"/>
      <c r="L41" s="28"/>
      <c r="M41" s="28"/>
      <c r="N41" s="28"/>
      <c r="O41" s="11"/>
    </row>
    <row r="42" spans="1:15" ht="26.25" thickBot="1">
      <c r="A42" s="43" t="s">
        <v>578</v>
      </c>
      <c r="B42" s="35" t="s">
        <v>579</v>
      </c>
      <c r="C42" s="3" t="s">
        <v>509</v>
      </c>
      <c r="D42" s="11"/>
      <c r="E42" s="11"/>
      <c r="F42" s="11"/>
      <c r="G42" s="11"/>
      <c r="H42" s="17"/>
      <c r="I42" s="11" t="s">
        <v>252</v>
      </c>
      <c r="J42" s="28"/>
      <c r="K42" s="28"/>
      <c r="L42" s="28"/>
      <c r="M42" s="28"/>
      <c r="N42" s="28"/>
      <c r="O42" s="11"/>
    </row>
    <row r="43" spans="1:15" ht="26.25" thickBot="1">
      <c r="A43" s="43" t="s">
        <v>580</v>
      </c>
      <c r="B43" s="35" t="s">
        <v>581</v>
      </c>
      <c r="C43" s="3" t="s">
        <v>509</v>
      </c>
      <c r="D43" s="11"/>
      <c r="E43" s="11"/>
      <c r="F43" s="11"/>
      <c r="G43" s="11"/>
      <c r="H43" s="17"/>
      <c r="I43" s="11" t="s">
        <v>252</v>
      </c>
      <c r="J43" s="28"/>
      <c r="K43" s="28"/>
      <c r="L43" s="28"/>
      <c r="M43" s="28"/>
      <c r="N43" s="28"/>
      <c r="O43" s="11"/>
    </row>
    <row r="44" spans="1:15" ht="85.5" customHeight="1" thickBot="1">
      <c r="A44" s="43" t="s">
        <v>422</v>
      </c>
      <c r="B44" s="35" t="s">
        <v>423</v>
      </c>
      <c r="C44" s="3" t="s">
        <v>500</v>
      </c>
      <c r="D44" s="11"/>
      <c r="E44" s="11" t="s">
        <v>532</v>
      </c>
      <c r="F44" s="11" t="s">
        <v>648</v>
      </c>
      <c r="G44" s="11" t="s">
        <v>24</v>
      </c>
      <c r="H44" s="17" t="s">
        <v>451</v>
      </c>
      <c r="I44" s="11" t="s">
        <v>649</v>
      </c>
      <c r="J44" s="28">
        <v>87</v>
      </c>
      <c r="K44" s="28">
        <v>20000</v>
      </c>
      <c r="L44" s="28">
        <v>974000</v>
      </c>
      <c r="M44" s="28">
        <v>243530.04036478783</v>
      </c>
      <c r="N44" s="28">
        <v>222009.5400364476</v>
      </c>
      <c r="O44" s="11"/>
    </row>
    <row r="45" spans="1:15" ht="39" thickBot="1">
      <c r="A45" s="43" t="s">
        <v>588</v>
      </c>
      <c r="B45" s="35" t="s">
        <v>592</v>
      </c>
      <c r="C45" s="3" t="s">
        <v>509</v>
      </c>
      <c r="D45" s="11"/>
      <c r="E45" s="11"/>
      <c r="F45" s="11"/>
      <c r="G45" s="11"/>
      <c r="H45" s="17"/>
      <c r="I45" s="11" t="s">
        <v>252</v>
      </c>
      <c r="J45" s="28"/>
      <c r="K45" s="28"/>
      <c r="L45" s="28"/>
      <c r="M45" s="28"/>
      <c r="N45" s="28"/>
      <c r="O45" s="11"/>
    </row>
    <row r="46" spans="1:15" ht="26.25" thickBot="1">
      <c r="A46" s="43" t="s">
        <v>589</v>
      </c>
      <c r="B46" s="35" t="s">
        <v>593</v>
      </c>
      <c r="C46" s="3" t="s">
        <v>509</v>
      </c>
      <c r="D46" s="11"/>
      <c r="E46" s="11"/>
      <c r="F46" s="11"/>
      <c r="G46" s="11"/>
      <c r="H46" s="17"/>
      <c r="I46" s="11" t="s">
        <v>252</v>
      </c>
      <c r="J46" s="28"/>
      <c r="K46" s="28"/>
      <c r="L46" s="28"/>
      <c r="M46" s="28"/>
      <c r="N46" s="28"/>
      <c r="O46" s="11"/>
    </row>
    <row r="47" spans="1:15" ht="26.25" thickBot="1">
      <c r="A47" s="43" t="s">
        <v>590</v>
      </c>
      <c r="B47" s="35" t="s">
        <v>594</v>
      </c>
      <c r="C47" s="3" t="s">
        <v>509</v>
      </c>
      <c r="D47" s="11"/>
      <c r="E47" s="11"/>
      <c r="F47" s="11"/>
      <c r="G47" s="11"/>
      <c r="H47" s="17"/>
      <c r="I47" s="11" t="s">
        <v>252</v>
      </c>
      <c r="J47" s="28"/>
      <c r="K47" s="28"/>
      <c r="L47" s="28"/>
      <c r="M47" s="28"/>
      <c r="N47" s="28"/>
      <c r="O47" s="11"/>
    </row>
    <row r="48" spans="1:15" ht="39" thickBot="1">
      <c r="A48" s="43" t="s">
        <v>591</v>
      </c>
      <c r="B48" s="35" t="s">
        <v>595</v>
      </c>
      <c r="C48" s="3" t="s">
        <v>509</v>
      </c>
      <c r="D48" s="11"/>
      <c r="E48" s="11"/>
      <c r="F48" s="11"/>
      <c r="G48" s="11"/>
      <c r="H48" s="17"/>
      <c r="I48" s="11" t="s">
        <v>252</v>
      </c>
      <c r="J48" s="28"/>
      <c r="K48" s="28"/>
      <c r="L48" s="28"/>
      <c r="M48" s="28"/>
      <c r="N48" s="28"/>
      <c r="O48" s="11"/>
    </row>
    <row r="49" spans="1:15" ht="51.75" thickBot="1">
      <c r="A49" s="43" t="s">
        <v>426</v>
      </c>
      <c r="B49" s="35" t="s">
        <v>427</v>
      </c>
      <c r="C49" s="3" t="s">
        <v>500</v>
      </c>
      <c r="D49" s="11"/>
      <c r="E49" s="11" t="s">
        <v>532</v>
      </c>
      <c r="F49" s="11" t="s">
        <v>639</v>
      </c>
      <c r="G49" s="11" t="s">
        <v>24</v>
      </c>
      <c r="H49" s="17" t="s">
        <v>451</v>
      </c>
      <c r="I49" s="11" t="s">
        <v>640</v>
      </c>
      <c r="J49" s="28">
        <v>14</v>
      </c>
      <c r="K49" s="28">
        <v>108000</v>
      </c>
      <c r="L49" s="28">
        <v>651996</v>
      </c>
      <c r="M49" s="28">
        <v>409399.0749726032</v>
      </c>
      <c r="N49" s="28">
        <v>185444.86152569635</v>
      </c>
      <c r="O49" s="11"/>
    </row>
    <row r="50" spans="1:15" ht="26.25" thickBot="1">
      <c r="A50" s="43" t="s">
        <v>582</v>
      </c>
      <c r="B50" s="35" t="s">
        <v>585</v>
      </c>
      <c r="C50" s="3" t="s">
        <v>509</v>
      </c>
      <c r="D50" s="11"/>
      <c r="E50" s="11"/>
      <c r="F50" s="11"/>
      <c r="G50" s="11"/>
      <c r="H50" s="17"/>
      <c r="I50" s="11" t="s">
        <v>252</v>
      </c>
      <c r="J50" s="28"/>
      <c r="K50" s="28"/>
      <c r="L50" s="28"/>
      <c r="M50" s="28"/>
      <c r="N50" s="28"/>
      <c r="O50" s="11"/>
    </row>
    <row r="51" spans="1:15" ht="26.25" thickBot="1">
      <c r="A51" s="43" t="s">
        <v>583</v>
      </c>
      <c r="B51" s="35" t="s">
        <v>586</v>
      </c>
      <c r="C51" s="3" t="s">
        <v>509</v>
      </c>
      <c r="D51" s="11"/>
      <c r="E51" s="11"/>
      <c r="F51" s="11"/>
      <c r="G51" s="11"/>
      <c r="H51" s="17"/>
      <c r="I51" s="11" t="s">
        <v>252</v>
      </c>
      <c r="J51" s="28"/>
      <c r="K51" s="28"/>
      <c r="L51" s="28"/>
      <c r="M51" s="28"/>
      <c r="N51" s="28"/>
      <c r="O51" s="11"/>
    </row>
    <row r="52" spans="1:15" ht="26.25" thickBot="1">
      <c r="A52" s="43" t="s">
        <v>584</v>
      </c>
      <c r="B52" s="35" t="s">
        <v>587</v>
      </c>
      <c r="C52" s="3" t="s">
        <v>509</v>
      </c>
      <c r="D52" s="11"/>
      <c r="E52" s="11"/>
      <c r="F52" s="11"/>
      <c r="G52" s="11"/>
      <c r="H52" s="17"/>
      <c r="I52" s="11" t="s">
        <v>252</v>
      </c>
      <c r="J52" s="28"/>
      <c r="K52" s="28"/>
      <c r="L52" s="28"/>
      <c r="M52" s="28"/>
      <c r="N52" s="28"/>
      <c r="O52" s="11"/>
    </row>
    <row r="53" spans="1:15" ht="85.5" customHeight="1" thickBot="1">
      <c r="A53" s="43" t="s">
        <v>428</v>
      </c>
      <c r="B53" s="35" t="s">
        <v>429</v>
      </c>
      <c r="C53" s="3" t="s">
        <v>500</v>
      </c>
      <c r="D53" s="11"/>
      <c r="E53" s="11" t="s">
        <v>532</v>
      </c>
      <c r="F53" s="11" t="s">
        <v>647</v>
      </c>
      <c r="G53" s="11" t="s">
        <v>24</v>
      </c>
      <c r="H53" s="17" t="s">
        <v>451</v>
      </c>
      <c r="I53" s="11"/>
      <c r="J53" s="28">
        <v>207</v>
      </c>
      <c r="K53" s="28">
        <v>12000</v>
      </c>
      <c r="L53" s="28">
        <v>2136000</v>
      </c>
      <c r="M53" s="28">
        <v>1050515.702144764</v>
      </c>
      <c r="N53" s="28">
        <v>420798.40302458935</v>
      </c>
      <c r="O53" s="11"/>
    </row>
    <row r="54" spans="10:15" ht="12.75">
      <c r="J54" s="29"/>
      <c r="K54" s="29"/>
      <c r="L54" s="29"/>
      <c r="M54" s="29"/>
      <c r="N54" s="29"/>
      <c r="O54" s="5"/>
    </row>
    <row r="55" spans="10:15" ht="12.75">
      <c r="J55" s="29"/>
      <c r="K55" s="29"/>
      <c r="L55" s="29"/>
      <c r="M55" s="29"/>
      <c r="N55" s="29"/>
      <c r="O55" s="5"/>
    </row>
    <row r="56" spans="10:15" ht="12.75">
      <c r="J56" s="29"/>
      <c r="K56" s="29"/>
      <c r="L56" s="29"/>
      <c r="M56" s="29"/>
      <c r="N56" s="29"/>
      <c r="O56" s="5"/>
    </row>
    <row r="57" spans="10:15" ht="12.75">
      <c r="J57" s="29"/>
      <c r="K57" s="29"/>
      <c r="L57" s="29"/>
      <c r="M57" s="29"/>
      <c r="N57" s="29"/>
      <c r="O57" s="5"/>
    </row>
    <row r="58" spans="10:15" ht="12.75">
      <c r="J58" s="29"/>
      <c r="K58" s="29"/>
      <c r="L58" s="29"/>
      <c r="M58" s="29"/>
      <c r="N58" s="29"/>
      <c r="O58" s="5"/>
    </row>
    <row r="59" spans="10:15" ht="12.75">
      <c r="J59" s="29"/>
      <c r="K59" s="29"/>
      <c r="L59" s="29"/>
      <c r="M59" s="29"/>
      <c r="N59" s="29"/>
      <c r="O59" s="5"/>
    </row>
    <row r="60" spans="10:15" ht="12.75">
      <c r="J60" s="29"/>
      <c r="K60" s="29"/>
      <c r="L60" s="29"/>
      <c r="M60" s="29"/>
      <c r="N60" s="29"/>
      <c r="O60" s="5"/>
    </row>
    <row r="61" spans="10:15" ht="12.75">
      <c r="J61" s="29"/>
      <c r="K61" s="29"/>
      <c r="L61" s="29"/>
      <c r="M61" s="29"/>
      <c r="N61" s="29"/>
      <c r="O61" s="5"/>
    </row>
    <row r="62" spans="10:15" ht="12.75">
      <c r="J62" s="29"/>
      <c r="K62" s="29"/>
      <c r="L62" s="29"/>
      <c r="M62" s="29"/>
      <c r="N62" s="29"/>
      <c r="O62" s="5"/>
    </row>
    <row r="63" spans="10:15" ht="12.75">
      <c r="J63" s="29"/>
      <c r="K63" s="29"/>
      <c r="L63" s="29"/>
      <c r="M63" s="29"/>
      <c r="N63" s="29"/>
      <c r="O63" s="5"/>
    </row>
    <row r="64" spans="10:15" ht="12.75">
      <c r="J64" s="29"/>
      <c r="K64" s="29"/>
      <c r="L64" s="29"/>
      <c r="M64" s="29"/>
      <c r="N64" s="29"/>
      <c r="O64" s="5"/>
    </row>
    <row r="65" spans="10:15" ht="12.75">
      <c r="J65" s="29"/>
      <c r="K65" s="29"/>
      <c r="L65" s="29"/>
      <c r="M65" s="29"/>
      <c r="N65" s="29"/>
      <c r="O65" s="5"/>
    </row>
    <row r="66" spans="10:15" ht="12.75">
      <c r="J66" s="29"/>
      <c r="K66" s="29"/>
      <c r="L66" s="29"/>
      <c r="M66" s="29"/>
      <c r="N66" s="29"/>
      <c r="O66" s="5"/>
    </row>
    <row r="67" spans="10:15" ht="12.75">
      <c r="J67" s="29"/>
      <c r="K67" s="29"/>
      <c r="L67" s="29"/>
      <c r="M67" s="29"/>
      <c r="N67" s="29"/>
      <c r="O67" s="5"/>
    </row>
    <row r="68" spans="10:15" ht="12.75">
      <c r="J68" s="29"/>
      <c r="K68" s="29"/>
      <c r="L68" s="29"/>
      <c r="M68" s="29"/>
      <c r="N68" s="29"/>
      <c r="O68" s="5"/>
    </row>
    <row r="69" spans="10:15" ht="12.75">
      <c r="J69" s="29"/>
      <c r="K69" s="29"/>
      <c r="L69" s="29"/>
      <c r="M69" s="29"/>
      <c r="N69" s="29"/>
      <c r="O69" s="5"/>
    </row>
    <row r="70" spans="10:15" ht="12.75">
      <c r="J70" s="29"/>
      <c r="K70" s="29"/>
      <c r="L70" s="29"/>
      <c r="M70" s="29"/>
      <c r="N70" s="29"/>
      <c r="O70" s="5"/>
    </row>
    <row r="71" spans="10:15" ht="12.75">
      <c r="J71" s="29"/>
      <c r="K71" s="29"/>
      <c r="L71" s="29"/>
      <c r="M71" s="29"/>
      <c r="N71" s="29"/>
      <c r="O71" s="5"/>
    </row>
    <row r="72" spans="10:15" ht="12.75">
      <c r="J72" s="29"/>
      <c r="K72" s="29"/>
      <c r="L72" s="29"/>
      <c r="M72" s="29"/>
      <c r="N72" s="29"/>
      <c r="O72" s="5"/>
    </row>
    <row r="73" spans="10:15" ht="12.75">
      <c r="J73" s="29"/>
      <c r="K73" s="29"/>
      <c r="L73" s="29"/>
      <c r="M73" s="29"/>
      <c r="N73" s="29"/>
      <c r="O73" s="5"/>
    </row>
    <row r="74" spans="10:15" ht="12.75">
      <c r="J74" s="29"/>
      <c r="K74" s="29"/>
      <c r="L74" s="29"/>
      <c r="M74" s="29"/>
      <c r="N74" s="29"/>
      <c r="O74" s="5"/>
    </row>
    <row r="75" spans="10:15" ht="12.75">
      <c r="J75" s="29"/>
      <c r="K75" s="29"/>
      <c r="L75" s="29"/>
      <c r="M75" s="29"/>
      <c r="N75" s="29"/>
      <c r="O75" s="5"/>
    </row>
    <row r="76" spans="10:15" ht="12.75">
      <c r="J76" s="29"/>
      <c r="K76" s="29"/>
      <c r="L76" s="29"/>
      <c r="M76" s="29"/>
      <c r="N76" s="29"/>
      <c r="O76" s="5"/>
    </row>
    <row r="77" spans="10:15" ht="12.75">
      <c r="J77" s="29"/>
      <c r="K77" s="29"/>
      <c r="L77" s="29"/>
      <c r="M77" s="29"/>
      <c r="N77" s="29"/>
      <c r="O77" s="5"/>
    </row>
    <row r="78" spans="10:15" ht="12.75">
      <c r="J78" s="29"/>
      <c r="K78" s="29"/>
      <c r="L78" s="29"/>
      <c r="M78" s="29"/>
      <c r="N78" s="29"/>
      <c r="O78" s="5"/>
    </row>
    <row r="79" spans="10:15" ht="12.75">
      <c r="J79" s="29"/>
      <c r="K79" s="29"/>
      <c r="L79" s="29"/>
      <c r="M79" s="29"/>
      <c r="N79" s="29"/>
      <c r="O79" s="5"/>
    </row>
    <row r="80" spans="10:15" ht="12.75">
      <c r="J80" s="29"/>
      <c r="K80" s="29"/>
      <c r="L80" s="29"/>
      <c r="M80" s="29"/>
      <c r="N80" s="29"/>
      <c r="O80" s="5"/>
    </row>
    <row r="81" spans="10:15" ht="12.75">
      <c r="J81" s="29"/>
      <c r="K81" s="29"/>
      <c r="L81" s="29"/>
      <c r="M81" s="29"/>
      <c r="N81" s="29"/>
      <c r="O81" s="5"/>
    </row>
    <row r="82" spans="10:15" ht="12.75">
      <c r="J82" s="29"/>
      <c r="K82" s="29"/>
      <c r="L82" s="29"/>
      <c r="M82" s="29"/>
      <c r="N82" s="29"/>
      <c r="O82" s="5"/>
    </row>
    <row r="83" spans="10:15" ht="12.75">
      <c r="J83" s="29"/>
      <c r="K83" s="29"/>
      <c r="L83" s="29"/>
      <c r="M83" s="29"/>
      <c r="N83" s="29"/>
      <c r="O83" s="5"/>
    </row>
    <row r="84" spans="10:15" ht="12.75">
      <c r="J84" s="29"/>
      <c r="K84" s="29"/>
      <c r="L84" s="29"/>
      <c r="M84" s="29"/>
      <c r="N84" s="29"/>
      <c r="O84" s="5"/>
    </row>
    <row r="85" spans="11:15" ht="12.75">
      <c r="K85" s="5"/>
      <c r="L85" s="5"/>
      <c r="M85" s="5"/>
      <c r="N85" s="5"/>
      <c r="O85" s="5"/>
    </row>
    <row r="86" spans="11:15" ht="12.75">
      <c r="K86" s="5"/>
      <c r="L86" s="5"/>
      <c r="M86" s="5"/>
      <c r="N86" s="5"/>
      <c r="O86" s="5"/>
    </row>
    <row r="87" spans="11:15" ht="12.75">
      <c r="K87" s="5"/>
      <c r="L87" s="5"/>
      <c r="M87" s="5"/>
      <c r="N87" s="5"/>
      <c r="O87" s="5"/>
    </row>
    <row r="88" spans="11:15" ht="12.75">
      <c r="K88" s="5"/>
      <c r="L88" s="5"/>
      <c r="M88" s="5"/>
      <c r="N88" s="5"/>
      <c r="O88" s="5"/>
    </row>
    <row r="89" spans="11:15" ht="12.75">
      <c r="K89" s="5"/>
      <c r="L89" s="5"/>
      <c r="M89" s="5"/>
      <c r="N89" s="5"/>
      <c r="O89" s="5"/>
    </row>
    <row r="90" spans="11:15" ht="12.75">
      <c r="K90" s="5"/>
      <c r="L90" s="5"/>
      <c r="M90" s="5"/>
      <c r="N90" s="5"/>
      <c r="O90" s="5"/>
    </row>
    <row r="91" spans="11:15" ht="12.75">
      <c r="K91" s="5"/>
      <c r="L91" s="5"/>
      <c r="M91" s="5"/>
      <c r="N91" s="5"/>
      <c r="O91" s="5"/>
    </row>
    <row r="92" spans="11:15" ht="12.75">
      <c r="K92" s="5"/>
      <c r="L92" s="5"/>
      <c r="M92" s="5"/>
      <c r="N92" s="5"/>
      <c r="O92" s="5"/>
    </row>
    <row r="93" spans="11:15" ht="12.75">
      <c r="K93" s="5"/>
      <c r="L93" s="5"/>
      <c r="M93" s="5"/>
      <c r="N93" s="5"/>
      <c r="O93" s="5"/>
    </row>
    <row r="94" spans="11:15" ht="12.75">
      <c r="K94" s="5"/>
      <c r="L94" s="5"/>
      <c r="M94" s="5"/>
      <c r="N94" s="5"/>
      <c r="O94" s="5"/>
    </row>
    <row r="95" spans="11:15" ht="12.75">
      <c r="K95" s="5"/>
      <c r="L95" s="5"/>
      <c r="M95" s="5"/>
      <c r="N95" s="5"/>
      <c r="O95" s="5"/>
    </row>
    <row r="96" spans="11:15" ht="12.75">
      <c r="K96" s="5"/>
      <c r="L96" s="5"/>
      <c r="M96" s="5"/>
      <c r="N96" s="5"/>
      <c r="O96" s="5"/>
    </row>
    <row r="97" spans="11:15" ht="12.75">
      <c r="K97" s="5"/>
      <c r="L97" s="5"/>
      <c r="M97" s="5"/>
      <c r="N97" s="5"/>
      <c r="O97" s="5"/>
    </row>
    <row r="98" spans="11:15" ht="12.75">
      <c r="K98" s="5"/>
      <c r="L98" s="5"/>
      <c r="M98" s="5"/>
      <c r="N98" s="5"/>
      <c r="O98" s="5"/>
    </row>
    <row r="99" spans="11:15" ht="12.75">
      <c r="K99" s="5"/>
      <c r="L99" s="5"/>
      <c r="M99" s="5"/>
      <c r="N99" s="5"/>
      <c r="O99" s="5"/>
    </row>
    <row r="100" spans="11:15" ht="12.75">
      <c r="K100" s="5"/>
      <c r="L100" s="5"/>
      <c r="M100" s="5"/>
      <c r="N100" s="5"/>
      <c r="O100" s="5"/>
    </row>
    <row r="101" spans="11:15" ht="12.75">
      <c r="K101" s="5"/>
      <c r="L101" s="5"/>
      <c r="M101" s="5"/>
      <c r="N101" s="5"/>
      <c r="O101" s="5"/>
    </row>
    <row r="102" spans="11:15" ht="12.75">
      <c r="K102" s="5"/>
      <c r="L102" s="5"/>
      <c r="M102" s="5"/>
      <c r="N102" s="5"/>
      <c r="O102" s="5"/>
    </row>
    <row r="103" spans="11:15" ht="12.75">
      <c r="K103" s="5"/>
      <c r="L103" s="5"/>
      <c r="M103" s="5"/>
      <c r="N103" s="5"/>
      <c r="O103" s="5"/>
    </row>
    <row r="104" spans="11:15" ht="12.75">
      <c r="K104" s="5"/>
      <c r="L104" s="5"/>
      <c r="M104" s="5"/>
      <c r="N104" s="5"/>
      <c r="O104" s="5"/>
    </row>
    <row r="105" spans="11:15" ht="12.75">
      <c r="K105" s="5"/>
      <c r="L105" s="5"/>
      <c r="M105" s="5"/>
      <c r="N105" s="5"/>
      <c r="O105" s="5"/>
    </row>
    <row r="106" spans="11:15" ht="12.75">
      <c r="K106" s="5"/>
      <c r="L106" s="5"/>
      <c r="M106" s="5"/>
      <c r="N106" s="5"/>
      <c r="O106" s="5"/>
    </row>
    <row r="107" spans="11:15" ht="12.75">
      <c r="K107" s="5"/>
      <c r="L107" s="5"/>
      <c r="M107" s="5"/>
      <c r="N107" s="5"/>
      <c r="O107" s="5"/>
    </row>
    <row r="108" spans="11:15" ht="12.75">
      <c r="K108" s="5"/>
      <c r="L108" s="5"/>
      <c r="M108" s="5"/>
      <c r="N108" s="5"/>
      <c r="O108" s="5"/>
    </row>
    <row r="109" spans="11:15" ht="12.75">
      <c r="K109" s="5"/>
      <c r="L109" s="5"/>
      <c r="M109" s="5"/>
      <c r="N109" s="5"/>
      <c r="O109" s="5"/>
    </row>
    <row r="110" spans="11:15" ht="12.75">
      <c r="K110" s="5"/>
      <c r="L110" s="5"/>
      <c r="M110" s="5"/>
      <c r="N110" s="5"/>
      <c r="O110" s="5"/>
    </row>
    <row r="111" spans="11:15" ht="12.75">
      <c r="K111" s="5"/>
      <c r="L111" s="5"/>
      <c r="M111" s="5"/>
      <c r="N111" s="5"/>
      <c r="O111" s="5"/>
    </row>
    <row r="112" spans="11:15" ht="12.75">
      <c r="K112" s="5"/>
      <c r="L112" s="5"/>
      <c r="M112" s="5"/>
      <c r="N112" s="5"/>
      <c r="O112" s="5"/>
    </row>
    <row r="113" spans="11:15" ht="12.75">
      <c r="K113" s="5"/>
      <c r="L113" s="5"/>
      <c r="M113" s="5"/>
      <c r="N113" s="5"/>
      <c r="O113" s="5"/>
    </row>
    <row r="114" spans="11:15" ht="12.75">
      <c r="K114" s="5"/>
      <c r="L114" s="5"/>
      <c r="M114" s="5"/>
      <c r="N114" s="5"/>
      <c r="O114" s="5"/>
    </row>
    <row r="115" spans="11:15" ht="12.75">
      <c r="K115" s="5"/>
      <c r="L115" s="5"/>
      <c r="M115" s="5"/>
      <c r="N115" s="5"/>
      <c r="O115" s="5"/>
    </row>
    <row r="116" spans="11:15" ht="12.75">
      <c r="K116" s="5"/>
      <c r="L116" s="5"/>
      <c r="M116" s="5"/>
      <c r="N116" s="5"/>
      <c r="O116" s="5"/>
    </row>
    <row r="117" spans="11:15" ht="12.75">
      <c r="K117" s="5"/>
      <c r="L117" s="5"/>
      <c r="M117" s="5"/>
      <c r="N117" s="5"/>
      <c r="O117" s="5"/>
    </row>
    <row r="118" spans="11:15" ht="12.75">
      <c r="K118" s="5"/>
      <c r="L118" s="5"/>
      <c r="M118" s="5"/>
      <c r="N118" s="5"/>
      <c r="O118" s="5"/>
    </row>
    <row r="119" spans="11:15" ht="12.75">
      <c r="K119" s="5"/>
      <c r="L119" s="5"/>
      <c r="M119" s="5"/>
      <c r="N119" s="5"/>
      <c r="O119" s="5"/>
    </row>
    <row r="120" spans="11:15" ht="12.75">
      <c r="K120" s="5"/>
      <c r="L120" s="5"/>
      <c r="M120" s="5"/>
      <c r="N120" s="5"/>
      <c r="O120" s="5"/>
    </row>
    <row r="121" spans="11:15" ht="12.75">
      <c r="K121" s="5"/>
      <c r="L121" s="5"/>
      <c r="M121" s="5"/>
      <c r="N121" s="5"/>
      <c r="O121" s="5"/>
    </row>
    <row r="122" spans="11:15" ht="12.75">
      <c r="K122" s="5"/>
      <c r="L122" s="5"/>
      <c r="M122" s="5"/>
      <c r="N122" s="5"/>
      <c r="O122" s="5"/>
    </row>
    <row r="123" spans="11:15" ht="12.75">
      <c r="K123" s="5"/>
      <c r="L123" s="5"/>
      <c r="M123" s="5"/>
      <c r="N123" s="5"/>
      <c r="O123" s="5"/>
    </row>
    <row r="124" spans="11:15" ht="12.75">
      <c r="K124" s="5"/>
      <c r="L124" s="5"/>
      <c r="M124" s="5"/>
      <c r="N124" s="5"/>
      <c r="O124" s="5"/>
    </row>
    <row r="125" spans="11:15" ht="12.75">
      <c r="K125" s="5"/>
      <c r="L125" s="5"/>
      <c r="M125" s="5"/>
      <c r="N125" s="5"/>
      <c r="O125" s="5"/>
    </row>
    <row r="126" spans="11:15" ht="12.75">
      <c r="K126" s="5"/>
      <c r="L126" s="5"/>
      <c r="M126" s="5"/>
      <c r="N126" s="5"/>
      <c r="O126" s="5"/>
    </row>
    <row r="127" spans="11:15" ht="12.75">
      <c r="K127" s="5"/>
      <c r="L127" s="5"/>
      <c r="M127" s="5"/>
      <c r="N127" s="5"/>
      <c r="O127" s="5"/>
    </row>
    <row r="128" spans="11:15" ht="12.75">
      <c r="K128" s="5"/>
      <c r="L128" s="5"/>
      <c r="M128" s="5"/>
      <c r="N128" s="5"/>
      <c r="O128" s="5"/>
    </row>
    <row r="129" spans="11:15" ht="12.75">
      <c r="K129" s="5"/>
      <c r="L129" s="5"/>
      <c r="M129" s="5"/>
      <c r="N129" s="5"/>
      <c r="O129" s="5"/>
    </row>
    <row r="130" spans="11:15" ht="12.75">
      <c r="K130" s="5"/>
      <c r="L130" s="5"/>
      <c r="M130" s="5"/>
      <c r="N130" s="5"/>
      <c r="O130" s="5"/>
    </row>
    <row r="131" spans="11:15" ht="12.75">
      <c r="K131" s="5"/>
      <c r="L131" s="5"/>
      <c r="M131" s="5"/>
      <c r="N131" s="5"/>
      <c r="O131" s="5"/>
    </row>
    <row r="132" spans="11:15" ht="12.75">
      <c r="K132" s="5"/>
      <c r="L132" s="5"/>
      <c r="M132" s="5"/>
      <c r="N132" s="5"/>
      <c r="O132" s="5"/>
    </row>
    <row r="133" spans="11:15" ht="12.75">
      <c r="K133" s="5"/>
      <c r="L133" s="5"/>
      <c r="M133" s="5"/>
      <c r="N133" s="5"/>
      <c r="O133" s="5"/>
    </row>
    <row r="134" spans="11:15" ht="12.75">
      <c r="K134" s="5"/>
      <c r="L134" s="5"/>
      <c r="M134" s="5"/>
      <c r="N134" s="5"/>
      <c r="O134" s="5"/>
    </row>
    <row r="135" spans="11:15" ht="12.75">
      <c r="K135" s="5"/>
      <c r="L135" s="5"/>
      <c r="M135" s="5"/>
      <c r="N135" s="5"/>
      <c r="O135" s="5"/>
    </row>
    <row r="136" spans="11:15" ht="12.75">
      <c r="K136" s="5"/>
      <c r="L136" s="5"/>
      <c r="M136" s="5"/>
      <c r="N136" s="5"/>
      <c r="O136" s="5"/>
    </row>
    <row r="137" spans="11:15" ht="12.75">
      <c r="K137" s="5"/>
      <c r="L137" s="5"/>
      <c r="M137" s="5"/>
      <c r="N137" s="5"/>
      <c r="O137" s="5"/>
    </row>
    <row r="138" spans="11:15" ht="12.75">
      <c r="K138" s="5"/>
      <c r="L138" s="5"/>
      <c r="M138" s="5"/>
      <c r="N138" s="5"/>
      <c r="O138" s="5"/>
    </row>
    <row r="139" spans="11:15" ht="12.75">
      <c r="K139" s="5"/>
      <c r="L139" s="5"/>
      <c r="M139" s="5"/>
      <c r="N139" s="5"/>
      <c r="O139" s="5"/>
    </row>
    <row r="140" spans="11:15" ht="12.75">
      <c r="K140" s="5"/>
      <c r="L140" s="5"/>
      <c r="M140" s="5"/>
      <c r="N140" s="5"/>
      <c r="O140" s="5"/>
    </row>
    <row r="141" spans="11:15" ht="12.75">
      <c r="K141" s="5"/>
      <c r="L141" s="5"/>
      <c r="M141" s="5"/>
      <c r="N141" s="5"/>
      <c r="O141" s="5"/>
    </row>
    <row r="142" spans="11:15" ht="12.75">
      <c r="K142" s="5"/>
      <c r="L142" s="5"/>
      <c r="M142" s="5"/>
      <c r="N142" s="5"/>
      <c r="O142" s="5"/>
    </row>
    <row r="143" spans="11:15" ht="12.75">
      <c r="K143" s="5"/>
      <c r="L143" s="5"/>
      <c r="M143" s="5"/>
      <c r="N143" s="5"/>
      <c r="O143" s="5"/>
    </row>
    <row r="144" spans="11:15" ht="12.75">
      <c r="K144" s="5"/>
      <c r="L144" s="5"/>
      <c r="M144" s="5"/>
      <c r="N144" s="5"/>
      <c r="O144" s="5"/>
    </row>
    <row r="145" spans="11:15" ht="12.75">
      <c r="K145" s="5"/>
      <c r="L145" s="5"/>
      <c r="M145" s="5"/>
      <c r="N145" s="5"/>
      <c r="O145" s="5"/>
    </row>
    <row r="146" spans="11:15" ht="12.75">
      <c r="K146" s="5"/>
      <c r="L146" s="5"/>
      <c r="M146" s="5"/>
      <c r="N146" s="5"/>
      <c r="O146" s="5"/>
    </row>
    <row r="147" spans="11:15" ht="12.75">
      <c r="K147" s="5"/>
      <c r="L147" s="5"/>
      <c r="M147" s="5"/>
      <c r="N147" s="5"/>
      <c r="O147" s="5"/>
    </row>
    <row r="148" spans="11:15" ht="12.75">
      <c r="K148" s="5"/>
      <c r="L148" s="5"/>
      <c r="M148" s="5"/>
      <c r="N148" s="5"/>
      <c r="O148" s="5"/>
    </row>
    <row r="149" spans="11:15" ht="12.75">
      <c r="K149" s="5"/>
      <c r="L149" s="5"/>
      <c r="M149" s="5"/>
      <c r="N149" s="5"/>
      <c r="O149" s="5"/>
    </row>
    <row r="150" spans="11:15" ht="12.75">
      <c r="K150" s="5"/>
      <c r="L150" s="5"/>
      <c r="M150" s="5"/>
      <c r="N150" s="5"/>
      <c r="O150" s="5"/>
    </row>
    <row r="151" spans="11:15" ht="12.75">
      <c r="K151" s="5"/>
      <c r="L151" s="5"/>
      <c r="M151" s="5"/>
      <c r="N151" s="5"/>
      <c r="O151" s="5"/>
    </row>
    <row r="152" spans="11:15" ht="12.75">
      <c r="K152" s="5"/>
      <c r="L152" s="5"/>
      <c r="M152" s="5"/>
      <c r="N152" s="5"/>
      <c r="O152" s="5"/>
    </row>
    <row r="153" spans="11:15" ht="12.75">
      <c r="K153" s="5"/>
      <c r="L153" s="5"/>
      <c r="M153" s="5"/>
      <c r="N153" s="5"/>
      <c r="O153" s="5"/>
    </row>
    <row r="154" spans="11:15" ht="12.75">
      <c r="K154" s="5"/>
      <c r="L154" s="5"/>
      <c r="M154" s="5"/>
      <c r="N154" s="5"/>
      <c r="O154" s="5"/>
    </row>
    <row r="155" spans="11:15" ht="12.75">
      <c r="K155" s="5"/>
      <c r="L155" s="5"/>
      <c r="M155" s="5"/>
      <c r="N155" s="5"/>
      <c r="O155" s="5"/>
    </row>
    <row r="156" spans="11:15" ht="12.75">
      <c r="K156" s="5"/>
      <c r="L156" s="5"/>
      <c r="M156" s="5"/>
      <c r="N156" s="5"/>
      <c r="O156" s="5"/>
    </row>
    <row r="157" spans="11:15" ht="12.75">
      <c r="K157" s="5"/>
      <c r="L157" s="5"/>
      <c r="M157" s="5"/>
      <c r="N157" s="5"/>
      <c r="O157" s="5"/>
    </row>
    <row r="158" spans="11:15" ht="12.75">
      <c r="K158" s="5"/>
      <c r="L158" s="5"/>
      <c r="M158" s="5"/>
      <c r="N158" s="5"/>
      <c r="O158" s="5"/>
    </row>
    <row r="159" spans="11:15" ht="12.75">
      <c r="K159" s="5"/>
      <c r="L159" s="5"/>
      <c r="M159" s="5"/>
      <c r="N159" s="5"/>
      <c r="O159" s="5"/>
    </row>
    <row r="160" spans="11:15" ht="12.75">
      <c r="K160" s="5"/>
      <c r="L160" s="5"/>
      <c r="M160" s="5"/>
      <c r="N160" s="5"/>
      <c r="O160" s="5"/>
    </row>
    <row r="161" spans="11:15" ht="12.75">
      <c r="K161" s="5"/>
      <c r="L161" s="5"/>
      <c r="M161" s="5"/>
      <c r="N161" s="5"/>
      <c r="O161" s="5"/>
    </row>
    <row r="162" spans="11:15" ht="12.75">
      <c r="K162" s="5"/>
      <c r="L162" s="5"/>
      <c r="M162" s="5"/>
      <c r="N162" s="5"/>
      <c r="O162" s="5"/>
    </row>
    <row r="163" spans="11:15" ht="12.75">
      <c r="K163" s="5"/>
      <c r="L163" s="5"/>
      <c r="M163" s="5"/>
      <c r="N163" s="5"/>
      <c r="O163" s="5"/>
    </row>
    <row r="164" spans="11:15" ht="12.75">
      <c r="K164" s="5"/>
      <c r="L164" s="5"/>
      <c r="M164" s="5"/>
      <c r="N164" s="5"/>
      <c r="O164" s="5"/>
    </row>
    <row r="165" spans="11:15" ht="12.75">
      <c r="K165" s="5"/>
      <c r="L165" s="5"/>
      <c r="M165" s="5"/>
      <c r="N165" s="5"/>
      <c r="O165" s="5"/>
    </row>
    <row r="166" spans="11:15" ht="12.75">
      <c r="K166" s="5"/>
      <c r="L166" s="5"/>
      <c r="M166" s="5"/>
      <c r="N166" s="5"/>
      <c r="O166" s="5"/>
    </row>
    <row r="167" spans="11:15" ht="12.75">
      <c r="K167" s="5"/>
      <c r="L167" s="5"/>
      <c r="M167" s="5"/>
      <c r="N167" s="5"/>
      <c r="O167" s="5"/>
    </row>
    <row r="168" spans="11:15" ht="12.75">
      <c r="K168" s="5"/>
      <c r="L168" s="5"/>
      <c r="M168" s="5"/>
      <c r="N168" s="5"/>
      <c r="O168" s="5"/>
    </row>
    <row r="169" spans="11:15" ht="12.75">
      <c r="K169" s="5"/>
      <c r="L169" s="5"/>
      <c r="M169" s="5"/>
      <c r="N169" s="5"/>
      <c r="O169" s="5"/>
    </row>
    <row r="170" spans="11:15" ht="12.75">
      <c r="K170" s="5"/>
      <c r="L170" s="5"/>
      <c r="M170" s="5"/>
      <c r="N170" s="5"/>
      <c r="O170" s="5"/>
    </row>
    <row r="171" spans="11:15" ht="12.75">
      <c r="K171" s="5"/>
      <c r="L171" s="5"/>
      <c r="M171" s="5"/>
      <c r="N171" s="5"/>
      <c r="O171" s="5"/>
    </row>
    <row r="172" spans="11:15" ht="12.75">
      <c r="K172" s="5"/>
      <c r="L172" s="5"/>
      <c r="M172" s="5"/>
      <c r="N172" s="5"/>
      <c r="O172" s="5"/>
    </row>
    <row r="173" spans="11:15" ht="12.75">
      <c r="K173" s="5"/>
      <c r="L173" s="5"/>
      <c r="M173" s="5"/>
      <c r="N173" s="5"/>
      <c r="O173" s="5"/>
    </row>
    <row r="174" spans="11:15" ht="12.75">
      <c r="K174" s="5"/>
      <c r="L174" s="5"/>
      <c r="M174" s="5"/>
      <c r="N174" s="5"/>
      <c r="O174" s="5"/>
    </row>
    <row r="175" spans="11:15" ht="12.75">
      <c r="K175" s="5"/>
      <c r="L175" s="5"/>
      <c r="M175" s="5"/>
      <c r="N175" s="5"/>
      <c r="O175" s="5"/>
    </row>
    <row r="176" spans="11:15" ht="12.75">
      <c r="K176" s="5"/>
      <c r="L176" s="5"/>
      <c r="M176" s="5"/>
      <c r="N176" s="5"/>
      <c r="O176" s="5"/>
    </row>
    <row r="177" spans="11:15" ht="12.75">
      <c r="K177" s="5"/>
      <c r="L177" s="5"/>
      <c r="M177" s="5"/>
      <c r="N177" s="5"/>
      <c r="O177" s="5"/>
    </row>
    <row r="178" spans="11:15" ht="12.75">
      <c r="K178" s="5"/>
      <c r="L178" s="5"/>
      <c r="M178" s="5"/>
      <c r="N178" s="5"/>
      <c r="O178" s="5"/>
    </row>
    <row r="179" spans="11:15" ht="12.75">
      <c r="K179" s="5"/>
      <c r="L179" s="5"/>
      <c r="M179" s="5"/>
      <c r="N179" s="5"/>
      <c r="O179" s="5"/>
    </row>
    <row r="180" spans="11:15" ht="12.75">
      <c r="K180" s="5"/>
      <c r="L180" s="5"/>
      <c r="M180" s="5"/>
      <c r="N180" s="5"/>
      <c r="O180" s="5"/>
    </row>
    <row r="181" spans="11:15" ht="12.75">
      <c r="K181" s="5"/>
      <c r="L181" s="5"/>
      <c r="M181" s="5"/>
      <c r="N181" s="5"/>
      <c r="O181" s="5"/>
    </row>
    <row r="182" spans="11:15" ht="12.75">
      <c r="K182" s="5"/>
      <c r="L182" s="5"/>
      <c r="M182" s="5"/>
      <c r="N182" s="5"/>
      <c r="O182" s="5"/>
    </row>
    <row r="183" spans="11:15" ht="12.75">
      <c r="K183" s="5"/>
      <c r="L183" s="5"/>
      <c r="M183" s="5"/>
      <c r="N183" s="5"/>
      <c r="O183" s="5"/>
    </row>
    <row r="184" spans="11:15" ht="12.75">
      <c r="K184" s="5"/>
      <c r="L184" s="5"/>
      <c r="M184" s="5"/>
      <c r="N184" s="5"/>
      <c r="O184" s="5"/>
    </row>
    <row r="185" spans="11:15" ht="12.75">
      <c r="K185" s="5"/>
      <c r="L185" s="5"/>
      <c r="M185" s="5"/>
      <c r="N185" s="5"/>
      <c r="O185" s="5"/>
    </row>
    <row r="186" spans="11:15" ht="12.75">
      <c r="K186" s="5"/>
      <c r="L186" s="5"/>
      <c r="M186" s="5"/>
      <c r="N186" s="5"/>
      <c r="O186" s="5"/>
    </row>
    <row r="187" spans="11:15" ht="12.75">
      <c r="K187" s="5"/>
      <c r="L187" s="5"/>
      <c r="M187" s="5"/>
      <c r="N187" s="5"/>
      <c r="O187" s="5"/>
    </row>
    <row r="188" spans="11:15" ht="12.75">
      <c r="K188" s="5"/>
      <c r="L188" s="5"/>
      <c r="M188" s="5"/>
      <c r="N188" s="5"/>
      <c r="O188" s="5"/>
    </row>
    <row r="189" spans="11:15" ht="12.75">
      <c r="K189" s="5"/>
      <c r="L189" s="5"/>
      <c r="M189" s="5"/>
      <c r="N189" s="5"/>
      <c r="O189" s="5"/>
    </row>
    <row r="190" spans="11:15" ht="12.75">
      <c r="K190" s="5"/>
      <c r="L190" s="5"/>
      <c r="M190" s="5"/>
      <c r="N190" s="5"/>
      <c r="O190" s="5"/>
    </row>
    <row r="191" spans="11:15" ht="12.75">
      <c r="K191" s="5"/>
      <c r="L191" s="5"/>
      <c r="M191" s="5"/>
      <c r="N191" s="5"/>
      <c r="O191" s="5"/>
    </row>
    <row r="192" spans="11:15" ht="12.75">
      <c r="K192" s="5"/>
      <c r="L192" s="5"/>
      <c r="M192" s="5"/>
      <c r="N192" s="5"/>
      <c r="O192" s="5"/>
    </row>
    <row r="193" spans="11:15" ht="12.75">
      <c r="K193" s="5"/>
      <c r="L193" s="5"/>
      <c r="M193" s="5"/>
      <c r="N193" s="5"/>
      <c r="O193" s="5"/>
    </row>
    <row r="194" spans="11:15" ht="12.75">
      <c r="K194" s="5"/>
      <c r="L194" s="5"/>
      <c r="M194" s="5"/>
      <c r="N194" s="5"/>
      <c r="O194" s="5"/>
    </row>
    <row r="195" spans="11:15" ht="12.75">
      <c r="K195" s="5"/>
      <c r="L195" s="5"/>
      <c r="M195" s="5"/>
      <c r="N195" s="5"/>
      <c r="O195" s="5"/>
    </row>
    <row r="196" spans="11:15" ht="12.75">
      <c r="K196" s="5"/>
      <c r="L196" s="5"/>
      <c r="M196" s="5"/>
      <c r="N196" s="5"/>
      <c r="O196" s="5"/>
    </row>
    <row r="197" spans="11:15" ht="12.75">
      <c r="K197" s="5"/>
      <c r="L197" s="5"/>
      <c r="M197" s="5"/>
      <c r="N197" s="5"/>
      <c r="O197" s="5"/>
    </row>
    <row r="198" spans="11:15" ht="12.75">
      <c r="K198" s="5"/>
      <c r="L198" s="5"/>
      <c r="M198" s="5"/>
      <c r="N198" s="5"/>
      <c r="O198" s="5"/>
    </row>
    <row r="199" spans="11:15" ht="12.75">
      <c r="K199" s="5"/>
      <c r="L199" s="5"/>
      <c r="M199" s="5"/>
      <c r="N199" s="5"/>
      <c r="O199" s="5"/>
    </row>
    <row r="200" spans="11:15" ht="12.75">
      <c r="K200" s="5"/>
      <c r="L200" s="5"/>
      <c r="M200" s="5"/>
      <c r="N200" s="5"/>
      <c r="O200" s="5"/>
    </row>
    <row r="201" spans="11:15" ht="12.75">
      <c r="K201" s="5"/>
      <c r="L201" s="5"/>
      <c r="M201" s="5"/>
      <c r="N201" s="5"/>
      <c r="O201" s="5"/>
    </row>
    <row r="202" spans="11:14" ht="12.75">
      <c r="K202" s="5"/>
      <c r="L202" s="5"/>
      <c r="M202" s="5"/>
      <c r="N202" s="5"/>
    </row>
    <row r="203" spans="11:14" ht="12.75">
      <c r="K203" s="5"/>
      <c r="L203" s="5"/>
      <c r="M203" s="5"/>
      <c r="N203" s="5"/>
    </row>
    <row r="204" spans="11:14" ht="12.75">
      <c r="K204" s="5"/>
      <c r="L204" s="5"/>
      <c r="M204" s="5"/>
      <c r="N204" s="5"/>
    </row>
    <row r="205" spans="11:14" ht="12.75">
      <c r="K205" s="5"/>
      <c r="L205" s="5"/>
      <c r="M205" s="5"/>
      <c r="N205" s="5"/>
    </row>
    <row r="206" spans="11:14" ht="12.75">
      <c r="K206" s="5"/>
      <c r="L206" s="5"/>
      <c r="M206" s="5"/>
      <c r="N206" s="5"/>
    </row>
    <row r="207" spans="11:14" ht="12.75">
      <c r="K207" s="5"/>
      <c r="L207" s="5"/>
      <c r="M207" s="5"/>
      <c r="N207" s="5"/>
    </row>
    <row r="208" spans="11:14" ht="12.75">
      <c r="K208" s="5"/>
      <c r="L208" s="5"/>
      <c r="M208" s="5"/>
      <c r="N208" s="5"/>
    </row>
    <row r="209" spans="11:14" ht="12.75">
      <c r="K209" s="5"/>
      <c r="L209" s="5"/>
      <c r="M209" s="5"/>
      <c r="N209" s="5"/>
    </row>
    <row r="210" spans="11:14" ht="12.75">
      <c r="K210" s="5"/>
      <c r="L210" s="5"/>
      <c r="M210" s="5"/>
      <c r="N210" s="5"/>
    </row>
    <row r="211" spans="11:14" ht="12.75">
      <c r="K211" s="5"/>
      <c r="L211" s="5"/>
      <c r="M211" s="5"/>
      <c r="N211" s="5"/>
    </row>
    <row r="212" spans="11:14" ht="12.75">
      <c r="K212" s="5"/>
      <c r="L212" s="5"/>
      <c r="M212" s="5"/>
      <c r="N212" s="5"/>
    </row>
    <row r="213" spans="11:14" ht="12.75">
      <c r="K213" s="5"/>
      <c r="L213" s="5"/>
      <c r="M213" s="5"/>
      <c r="N213" s="5"/>
    </row>
    <row r="214" spans="11:14" ht="12.75">
      <c r="K214" s="5"/>
      <c r="L214" s="5"/>
      <c r="M214" s="5"/>
      <c r="N214" s="5"/>
    </row>
    <row r="215" spans="11:14" ht="12.75">
      <c r="K215" s="5"/>
      <c r="L215" s="5"/>
      <c r="M215" s="5"/>
      <c r="N215" s="5"/>
    </row>
  </sheetData>
  <mergeCells count="5">
    <mergeCell ref="A29:B29"/>
    <mergeCell ref="A10:B10"/>
    <mergeCell ref="A3:B3"/>
    <mergeCell ref="J2:N2"/>
    <mergeCell ref="K3:N3"/>
  </mergeCells>
  <printOptions/>
  <pageMargins left="0.25" right="0.25" top="0.25" bottom="0.17" header="0.25" footer="0.17"/>
  <pageSetup fitToHeight="16" fitToWidth="1" horizontalDpi="1200" verticalDpi="12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A1:O188"/>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1.421875" style="27" customWidth="1"/>
    <col min="2" max="2" width="20.421875" style="27" customWidth="1"/>
    <col min="3" max="3" width="8.140625" style="1" customWidth="1"/>
    <col min="4" max="4" width="55.421875" style="5" customWidth="1"/>
    <col min="5" max="5" width="34.8515625" style="27" customWidth="1"/>
    <col min="6" max="6" width="48.00390625" style="27" customWidth="1"/>
    <col min="7" max="7" width="25.7109375" style="27" customWidth="1"/>
    <col min="8" max="8" width="11.8515625" style="27" customWidth="1"/>
    <col min="9" max="9" width="36.28125" style="5" customWidth="1"/>
    <col min="10" max="11" width="12.28125" style="5" customWidth="1"/>
    <col min="12" max="14" width="11.140625" style="27" customWidth="1"/>
    <col min="15" max="15" width="70.140625" style="27" customWidth="1"/>
    <col min="16" max="16384" width="9.140625" style="27" customWidth="1"/>
  </cols>
  <sheetData>
    <row r="1" spans="1:15" ht="51.75" thickBot="1">
      <c r="A1" s="2" t="s">
        <v>492</v>
      </c>
      <c r="B1" s="2" t="s">
        <v>493</v>
      </c>
      <c r="C1" s="2" t="s">
        <v>472</v>
      </c>
      <c r="D1" s="18" t="s">
        <v>473</v>
      </c>
      <c r="E1" s="2" t="s">
        <v>494</v>
      </c>
      <c r="F1" s="2" t="s">
        <v>474</v>
      </c>
      <c r="G1" s="2" t="s">
        <v>486</v>
      </c>
      <c r="H1" s="2" t="s">
        <v>450</v>
      </c>
      <c r="I1" s="18" t="s">
        <v>495</v>
      </c>
      <c r="J1" s="18" t="s">
        <v>456</v>
      </c>
      <c r="K1" s="19" t="s">
        <v>452</v>
      </c>
      <c r="L1" s="19" t="s">
        <v>453</v>
      </c>
      <c r="M1" s="19" t="s">
        <v>454</v>
      </c>
      <c r="N1" s="19" t="s">
        <v>455</v>
      </c>
      <c r="O1" s="26" t="s">
        <v>469</v>
      </c>
    </row>
    <row r="2" spans="1:15" ht="13.5" thickBot="1">
      <c r="A2" s="25" t="s">
        <v>435</v>
      </c>
      <c r="B2" s="9"/>
      <c r="C2" s="9"/>
      <c r="D2" s="22"/>
      <c r="E2" s="9"/>
      <c r="F2" s="9"/>
      <c r="G2" s="9"/>
      <c r="H2" s="9"/>
      <c r="I2" s="10"/>
      <c r="J2" s="52" t="s">
        <v>175</v>
      </c>
      <c r="K2" s="53"/>
      <c r="L2" s="53"/>
      <c r="M2" s="53"/>
      <c r="N2" s="54"/>
      <c r="O2" s="28"/>
    </row>
    <row r="3" spans="1:15" ht="13.5" thickBot="1">
      <c r="A3" s="58" t="s">
        <v>497</v>
      </c>
      <c r="B3" s="60"/>
      <c r="C3" s="7"/>
      <c r="D3" s="4"/>
      <c r="E3" s="7"/>
      <c r="F3" s="7"/>
      <c r="G3" s="7"/>
      <c r="H3" s="7"/>
      <c r="I3" s="8"/>
      <c r="J3" s="45" t="s">
        <v>176</v>
      </c>
      <c r="K3" s="55" t="s">
        <v>466</v>
      </c>
      <c r="L3" s="56"/>
      <c r="M3" s="56"/>
      <c r="N3" s="57"/>
      <c r="O3" s="28"/>
    </row>
    <row r="4" spans="1:15" ht="13.5" thickBot="1">
      <c r="A4" s="48" t="s">
        <v>502</v>
      </c>
      <c r="B4" s="35" t="s">
        <v>438</v>
      </c>
      <c r="C4" s="3" t="s">
        <v>500</v>
      </c>
      <c r="D4" s="11" t="str">
        <f>COUNTRYlab</f>
        <v>126 Luxembourg 1997</v>
      </c>
      <c r="E4" s="11" t="str">
        <f>Household!E4</f>
        <v>LIS code</v>
      </c>
      <c r="F4" s="11" t="str">
        <f>Household!F4</f>
        <v>COUNTRY = 126.</v>
      </c>
      <c r="G4" s="11" t="str">
        <f>Household!G4</f>
        <v>No missing values.</v>
      </c>
      <c r="H4" s="11"/>
      <c r="I4" s="11"/>
      <c r="J4" s="28">
        <v>1176</v>
      </c>
      <c r="K4" s="28">
        <v>126</v>
      </c>
      <c r="L4" s="28">
        <v>126</v>
      </c>
      <c r="M4" s="28">
        <v>126</v>
      </c>
      <c r="N4" s="28">
        <v>0</v>
      </c>
      <c r="O4" s="11"/>
    </row>
    <row r="5" spans="1:15" ht="39" thickBot="1">
      <c r="A5" s="48" t="s">
        <v>498</v>
      </c>
      <c r="B5" s="35" t="s">
        <v>436</v>
      </c>
      <c r="C5" s="3" t="s">
        <v>500</v>
      </c>
      <c r="D5" s="11"/>
      <c r="E5" s="11" t="str">
        <f>Household!E5</f>
        <v>LIS code</v>
      </c>
      <c r="F5" s="11" t="str">
        <f>Household!F5</f>
        <v>See variables description.
(original variable: m01L00 = household number / numéro du ménage archivé)</v>
      </c>
      <c r="G5" s="11" t="str">
        <f>Household!G5</f>
        <v>No missing values.</v>
      </c>
      <c r="H5" s="11"/>
      <c r="I5" s="11"/>
      <c r="J5" s="28">
        <v>1176</v>
      </c>
      <c r="K5" s="28">
        <v>32</v>
      </c>
      <c r="L5" s="28">
        <v>2524</v>
      </c>
      <c r="M5" s="28">
        <v>1408.077454312065</v>
      </c>
      <c r="N5" s="28">
        <v>422.7114741272022</v>
      </c>
      <c r="O5" s="11"/>
    </row>
    <row r="6" spans="1:15" ht="64.5" thickBot="1">
      <c r="A6" s="48" t="s">
        <v>376</v>
      </c>
      <c r="B6" s="35" t="s">
        <v>437</v>
      </c>
      <c r="C6" s="3" t="s">
        <v>500</v>
      </c>
      <c r="D6" s="24" t="s">
        <v>54</v>
      </c>
      <c r="E6" s="11" t="str">
        <f>Persons!E6</f>
        <v>LIS code</v>
      </c>
      <c r="F6" s="11" t="str">
        <f>Persons!F6</f>
        <v>See variables definition.</v>
      </c>
      <c r="G6" s="11" t="str">
        <f>Household!G6</f>
        <v>No missing values.</v>
      </c>
      <c r="H6" s="11"/>
      <c r="I6" s="11"/>
      <c r="J6" s="28">
        <v>1176</v>
      </c>
      <c r="K6" s="28">
        <v>6</v>
      </c>
      <c r="L6" s="28">
        <v>62</v>
      </c>
      <c r="M6" s="28">
        <v>7.618412776606</v>
      </c>
      <c r="N6" s="28">
        <v>7.604291743958917</v>
      </c>
      <c r="O6" s="11"/>
    </row>
    <row r="7" spans="1:15" ht="51.75" thickBot="1">
      <c r="A7" s="48" t="s">
        <v>439</v>
      </c>
      <c r="B7" s="35" t="s">
        <v>440</v>
      </c>
      <c r="C7" s="3" t="s">
        <v>500</v>
      </c>
      <c r="D7" s="11"/>
      <c r="E7" s="11" t="s">
        <v>706</v>
      </c>
      <c r="F7" s="11" t="s">
        <v>35</v>
      </c>
      <c r="G7" s="11" t="s">
        <v>222</v>
      </c>
      <c r="H7" s="11"/>
      <c r="I7" s="11"/>
      <c r="J7" s="28">
        <v>1176</v>
      </c>
      <c r="K7" s="28">
        <v>2.809532747415327</v>
      </c>
      <c r="L7" s="28">
        <v>188.82676755845407</v>
      </c>
      <c r="M7" s="28">
        <v>64.10476797985653</v>
      </c>
      <c r="N7" s="28">
        <v>27.677284561310973</v>
      </c>
      <c r="O7" s="11"/>
    </row>
    <row r="8" spans="1:15" ht="13.5" thickBot="1">
      <c r="A8" s="58" t="s">
        <v>511</v>
      </c>
      <c r="B8" s="59"/>
      <c r="C8" s="7"/>
      <c r="D8" s="11"/>
      <c r="E8" s="12"/>
      <c r="F8" s="12"/>
      <c r="G8" s="12"/>
      <c r="H8" s="12"/>
      <c r="I8" s="13"/>
      <c r="J8" s="28"/>
      <c r="K8" s="28"/>
      <c r="L8" s="28"/>
      <c r="M8" s="28"/>
      <c r="N8" s="28"/>
      <c r="O8" s="28"/>
    </row>
    <row r="9" spans="1:15" ht="26.25" thickBot="1">
      <c r="A9" s="48" t="s">
        <v>441</v>
      </c>
      <c r="B9" s="35" t="s">
        <v>442</v>
      </c>
      <c r="C9" s="3" t="s">
        <v>500</v>
      </c>
      <c r="D9" s="11" t="s">
        <v>0</v>
      </c>
      <c r="E9" s="11" t="s">
        <v>1</v>
      </c>
      <c r="F9" s="11" t="s">
        <v>711</v>
      </c>
      <c r="G9" s="11" t="s">
        <v>222</v>
      </c>
      <c r="H9" s="11"/>
      <c r="I9" s="11"/>
      <c r="J9" s="28">
        <v>1176</v>
      </c>
      <c r="K9" s="28">
        <v>0</v>
      </c>
      <c r="L9" s="28">
        <v>14</v>
      </c>
      <c r="M9" s="28">
        <v>6.733840839186581</v>
      </c>
      <c r="N9" s="28">
        <v>4.18991741559634</v>
      </c>
      <c r="O9" s="28"/>
    </row>
    <row r="10" spans="1:15" ht="26.25" thickBot="1">
      <c r="A10" s="48" t="s">
        <v>443</v>
      </c>
      <c r="B10" s="35" t="s">
        <v>444</v>
      </c>
      <c r="C10" s="3" t="s">
        <v>500</v>
      </c>
      <c r="D10" s="11" t="s">
        <v>521</v>
      </c>
      <c r="E10" s="11" t="s">
        <v>1</v>
      </c>
      <c r="F10" s="11" t="s">
        <v>712</v>
      </c>
      <c r="G10" s="11" t="s">
        <v>222</v>
      </c>
      <c r="H10" s="11"/>
      <c r="I10" s="11"/>
      <c r="J10" s="28">
        <v>1176</v>
      </c>
      <c r="K10" s="28">
        <v>1</v>
      </c>
      <c r="L10" s="28">
        <v>2</v>
      </c>
      <c r="M10" s="28">
        <v>1.4884504970714971</v>
      </c>
      <c r="N10" s="28">
        <v>0.4998699065448694</v>
      </c>
      <c r="O10" s="28"/>
    </row>
    <row r="11" spans="1:15" ht="77.25" thickBot="1">
      <c r="A11" s="48" t="s">
        <v>445</v>
      </c>
      <c r="B11" s="35" t="s">
        <v>446</v>
      </c>
      <c r="C11" s="3" t="s">
        <v>500</v>
      </c>
      <c r="D11" s="11" t="s">
        <v>8</v>
      </c>
      <c r="E11" s="11" t="s">
        <v>1</v>
      </c>
      <c r="F11" s="11" t="s">
        <v>7</v>
      </c>
      <c r="G11" s="11" t="s">
        <v>222</v>
      </c>
      <c r="H11" s="11"/>
      <c r="I11" s="11"/>
      <c r="J11" s="28">
        <v>1176</v>
      </c>
      <c r="K11" s="28">
        <v>3</v>
      </c>
      <c r="L11" s="28">
        <v>10</v>
      </c>
      <c r="M11" s="28">
        <v>3.114647628717214</v>
      </c>
      <c r="N11" s="28">
        <v>0.860481032920387</v>
      </c>
      <c r="O11" s="11"/>
    </row>
    <row r="12" spans="4:11" ht="12.75">
      <c r="D12" s="27"/>
      <c r="J12" s="27"/>
      <c r="K12" s="27"/>
    </row>
    <row r="13" spans="4:11" ht="12.75">
      <c r="D13" s="27"/>
      <c r="J13" s="27"/>
      <c r="K13" s="27"/>
    </row>
    <row r="14" spans="4:11" ht="12.75">
      <c r="D14" s="27"/>
      <c r="J14" s="27"/>
      <c r="K14" s="27"/>
    </row>
    <row r="15" spans="4:11" ht="12.75">
      <c r="D15" s="27"/>
      <c r="J15" s="27"/>
      <c r="K15" s="27"/>
    </row>
    <row r="16" spans="4:11" ht="12.75">
      <c r="D16" s="27"/>
      <c r="J16" s="27"/>
      <c r="K16" s="27"/>
    </row>
    <row r="17" spans="4:11" ht="12.75">
      <c r="D17" s="27"/>
      <c r="J17" s="27"/>
      <c r="K17" s="27"/>
    </row>
    <row r="18" spans="4:11" ht="12.75">
      <c r="D18" s="27"/>
      <c r="J18" s="27"/>
      <c r="K18" s="27"/>
    </row>
    <row r="19" spans="4:11" ht="12.75">
      <c r="D19" s="27"/>
      <c r="J19" s="27"/>
      <c r="K19" s="27"/>
    </row>
    <row r="20" spans="4:11" ht="12.75">
      <c r="D20" s="27"/>
      <c r="J20" s="27"/>
      <c r="K20" s="27"/>
    </row>
    <row r="21" spans="4:11" ht="12.75">
      <c r="D21" s="27"/>
      <c r="J21" s="27"/>
      <c r="K21" s="27"/>
    </row>
    <row r="22" spans="4:11" ht="12.75">
      <c r="D22" s="27"/>
      <c r="J22" s="27"/>
      <c r="K22" s="27"/>
    </row>
    <row r="23" spans="4:11" ht="12.75">
      <c r="D23" s="27"/>
      <c r="J23" s="27"/>
      <c r="K23" s="27"/>
    </row>
    <row r="24" spans="4:11" ht="12.75">
      <c r="D24" s="27"/>
      <c r="J24" s="27"/>
      <c r="K24" s="27"/>
    </row>
    <row r="25" spans="4:11" ht="12.75">
      <c r="D25" s="27"/>
      <c r="J25" s="27"/>
      <c r="K25" s="27"/>
    </row>
    <row r="26" spans="4:11" ht="12.75">
      <c r="D26" s="27"/>
      <c r="J26" s="27"/>
      <c r="K26" s="27"/>
    </row>
    <row r="27" spans="4:11" ht="12.75">
      <c r="D27" s="27"/>
      <c r="J27" s="27"/>
      <c r="K27" s="27"/>
    </row>
    <row r="28" spans="4:11" ht="12.75">
      <c r="D28" s="27"/>
      <c r="J28" s="27"/>
      <c r="K28" s="27"/>
    </row>
    <row r="29" spans="4:11" ht="12.75">
      <c r="D29" s="27"/>
      <c r="J29" s="27"/>
      <c r="K29" s="27"/>
    </row>
    <row r="30" spans="4:11" ht="12.75">
      <c r="D30" s="27"/>
      <c r="J30" s="27"/>
      <c r="K30" s="27"/>
    </row>
    <row r="31" spans="4:11" ht="12.75">
      <c r="D31" s="27"/>
      <c r="J31" s="27"/>
      <c r="K31" s="27"/>
    </row>
    <row r="32" spans="4:11" ht="12.75">
      <c r="D32" s="27"/>
      <c r="J32" s="27"/>
      <c r="K32" s="27"/>
    </row>
    <row r="33" spans="4:11" ht="12.75">
      <c r="D33" s="27"/>
      <c r="J33" s="27"/>
      <c r="K33" s="27"/>
    </row>
    <row r="34" spans="4:11" ht="12.75">
      <c r="D34" s="27"/>
      <c r="J34" s="27"/>
      <c r="K34" s="27"/>
    </row>
    <row r="35" spans="4:11" ht="12.75">
      <c r="D35" s="27"/>
      <c r="J35" s="27"/>
      <c r="K35" s="27"/>
    </row>
    <row r="36" spans="4:11" ht="12.75">
      <c r="D36" s="27"/>
      <c r="J36" s="27"/>
      <c r="K36" s="27"/>
    </row>
    <row r="37" spans="4:11" ht="12.75">
      <c r="D37" s="27"/>
      <c r="J37" s="27"/>
      <c r="K37" s="27"/>
    </row>
    <row r="38" spans="4:11" ht="12.75">
      <c r="D38" s="27"/>
      <c r="J38" s="27"/>
      <c r="K38" s="27"/>
    </row>
    <row r="39" spans="4:11" ht="12.75">
      <c r="D39" s="27"/>
      <c r="J39" s="27"/>
      <c r="K39" s="27"/>
    </row>
    <row r="40" spans="4:11" ht="12.75">
      <c r="D40" s="27"/>
      <c r="J40" s="27"/>
      <c r="K40" s="27"/>
    </row>
    <row r="41" spans="4:11" ht="12.75">
      <c r="D41" s="27"/>
      <c r="J41" s="27"/>
      <c r="K41" s="27"/>
    </row>
    <row r="42" spans="4:11" ht="12.75">
      <c r="D42" s="27"/>
      <c r="J42" s="27"/>
      <c r="K42" s="27"/>
    </row>
    <row r="43" spans="4:11" ht="12.75">
      <c r="D43" s="27"/>
      <c r="J43" s="27"/>
      <c r="K43" s="27"/>
    </row>
    <row r="44" spans="4:11" ht="12.75">
      <c r="D44" s="27"/>
      <c r="J44" s="27"/>
      <c r="K44" s="27"/>
    </row>
    <row r="45" spans="4:11" ht="12.75">
      <c r="D45" s="27"/>
      <c r="J45" s="27"/>
      <c r="K45" s="27"/>
    </row>
    <row r="46" spans="4:11" ht="12.75">
      <c r="D46" s="27"/>
      <c r="J46" s="27"/>
      <c r="K46" s="27"/>
    </row>
    <row r="47" spans="4:11" ht="12.75">
      <c r="D47" s="27"/>
      <c r="J47" s="27"/>
      <c r="K47" s="27"/>
    </row>
    <row r="48" spans="4:11" ht="12.75">
      <c r="D48" s="27"/>
      <c r="J48" s="27"/>
      <c r="K48" s="27"/>
    </row>
    <row r="49" spans="4:11" ht="12.75">
      <c r="D49" s="27"/>
      <c r="J49" s="27"/>
      <c r="K49" s="27"/>
    </row>
    <row r="50" spans="4:11" ht="12.75">
      <c r="D50" s="27"/>
      <c r="J50" s="27"/>
      <c r="K50" s="27"/>
    </row>
    <row r="51" spans="4:11" ht="12.75">
      <c r="D51" s="27"/>
      <c r="J51" s="27"/>
      <c r="K51" s="27"/>
    </row>
    <row r="52" spans="4:11" ht="12.75">
      <c r="D52" s="27"/>
      <c r="J52" s="27"/>
      <c r="K52" s="27"/>
    </row>
    <row r="53" spans="4:11" ht="12.75">
      <c r="D53" s="27"/>
      <c r="J53" s="27"/>
      <c r="K53" s="27"/>
    </row>
    <row r="54" spans="4:11" ht="12.75">
      <c r="D54" s="27"/>
      <c r="J54" s="27"/>
      <c r="K54" s="27"/>
    </row>
    <row r="55" spans="4:11" ht="12.75">
      <c r="D55" s="27"/>
      <c r="J55" s="27"/>
      <c r="K55" s="27"/>
    </row>
    <row r="56" spans="4:11" ht="12.75">
      <c r="D56" s="27"/>
      <c r="J56" s="27"/>
      <c r="K56" s="27"/>
    </row>
    <row r="57" spans="4:11" ht="12.75">
      <c r="D57" s="27"/>
      <c r="J57" s="27"/>
      <c r="K57" s="27"/>
    </row>
    <row r="58" spans="4:11" ht="12.75">
      <c r="D58" s="27"/>
      <c r="J58" s="27"/>
      <c r="K58" s="27"/>
    </row>
    <row r="59" spans="4:11" ht="12.75">
      <c r="D59" s="27"/>
      <c r="J59" s="27"/>
      <c r="K59" s="27"/>
    </row>
    <row r="60" spans="4:11" ht="12.75">
      <c r="D60" s="27"/>
      <c r="J60" s="27"/>
      <c r="K60" s="27"/>
    </row>
    <row r="61" spans="4:11" ht="12.75">
      <c r="D61" s="27"/>
      <c r="J61" s="27"/>
      <c r="K61" s="27"/>
    </row>
    <row r="62" spans="4:11" ht="12.75">
      <c r="D62" s="27"/>
      <c r="J62" s="27"/>
      <c r="K62" s="27"/>
    </row>
    <row r="63" spans="4:11" ht="12.75">
      <c r="D63" s="27"/>
      <c r="J63" s="27"/>
      <c r="K63" s="27"/>
    </row>
    <row r="64" spans="4:11" ht="12.75">
      <c r="D64" s="27"/>
      <c r="J64" s="27"/>
      <c r="K64" s="27"/>
    </row>
    <row r="65" spans="4:11" ht="12.75">
      <c r="D65" s="27"/>
      <c r="J65" s="27"/>
      <c r="K65" s="27"/>
    </row>
    <row r="66" spans="4:11" ht="12.75">
      <c r="D66" s="27"/>
      <c r="J66" s="27"/>
      <c r="K66" s="27"/>
    </row>
    <row r="67" spans="4:11" ht="12.75">
      <c r="D67" s="27"/>
      <c r="J67" s="27"/>
      <c r="K67" s="27"/>
    </row>
    <row r="68" spans="4:11" ht="12.75">
      <c r="D68" s="27"/>
      <c r="J68" s="27"/>
      <c r="K68" s="27"/>
    </row>
    <row r="69" spans="4:11" ht="12.75">
      <c r="D69" s="27"/>
      <c r="J69" s="27"/>
      <c r="K69" s="27"/>
    </row>
    <row r="70" spans="4:11" ht="12.75">
      <c r="D70" s="27"/>
      <c r="J70" s="27"/>
      <c r="K70" s="27"/>
    </row>
    <row r="71" spans="4:11" ht="12.75">
      <c r="D71" s="27"/>
      <c r="J71" s="27"/>
      <c r="K71" s="27"/>
    </row>
    <row r="72" spans="4:11" ht="12.75">
      <c r="D72" s="27"/>
      <c r="J72" s="27"/>
      <c r="K72" s="27"/>
    </row>
    <row r="73" spans="4:11" ht="12.75">
      <c r="D73" s="27"/>
      <c r="J73" s="27"/>
      <c r="K73" s="27"/>
    </row>
    <row r="74" spans="4:11" ht="12.75">
      <c r="D74" s="27"/>
      <c r="J74" s="27"/>
      <c r="K74" s="27"/>
    </row>
    <row r="75" spans="4:11" ht="12.75">
      <c r="D75" s="27"/>
      <c r="J75" s="27"/>
      <c r="K75" s="27"/>
    </row>
    <row r="76" spans="4:11" ht="12.75">
      <c r="D76" s="27"/>
      <c r="J76" s="27"/>
      <c r="K76" s="27"/>
    </row>
    <row r="77" spans="4:11" ht="12.75">
      <c r="D77" s="27"/>
      <c r="J77" s="27"/>
      <c r="K77" s="27"/>
    </row>
    <row r="78" spans="4:11" ht="12.75">
      <c r="D78" s="27"/>
      <c r="J78" s="27"/>
      <c r="K78" s="27"/>
    </row>
    <row r="79" spans="4:11" ht="12.75">
      <c r="D79" s="27"/>
      <c r="J79" s="27"/>
      <c r="K79" s="27"/>
    </row>
    <row r="80" spans="4:11" ht="12.75">
      <c r="D80" s="27"/>
      <c r="J80" s="27"/>
      <c r="K80" s="27"/>
    </row>
    <row r="81" spans="4:11" ht="12.75">
      <c r="D81" s="27"/>
      <c r="J81" s="27"/>
      <c r="K81" s="27"/>
    </row>
    <row r="82" spans="4:11" ht="12.75">
      <c r="D82" s="27"/>
      <c r="J82" s="27"/>
      <c r="K82" s="27"/>
    </row>
    <row r="83" spans="4:11" ht="12.75">
      <c r="D83" s="27"/>
      <c r="J83" s="27"/>
      <c r="K83" s="27"/>
    </row>
    <row r="84" spans="4:11" ht="12.75">
      <c r="D84" s="27"/>
      <c r="J84" s="27"/>
      <c r="K84" s="27"/>
    </row>
    <row r="85" spans="4:11" ht="12.75">
      <c r="D85" s="27"/>
      <c r="J85" s="27"/>
      <c r="K85" s="27"/>
    </row>
    <row r="86" spans="4:11" ht="12.75">
      <c r="D86" s="27"/>
      <c r="J86" s="27"/>
      <c r="K86" s="27"/>
    </row>
    <row r="87" spans="4:11" ht="12.75">
      <c r="D87" s="27"/>
      <c r="J87" s="27"/>
      <c r="K87" s="27"/>
    </row>
    <row r="88" spans="4:11" ht="12.75">
      <c r="D88" s="27"/>
      <c r="J88" s="27"/>
      <c r="K88" s="27"/>
    </row>
    <row r="89" spans="4:11" ht="12.75">
      <c r="D89" s="27"/>
      <c r="J89" s="27"/>
      <c r="K89" s="27"/>
    </row>
    <row r="90" spans="4:11" ht="12.75">
      <c r="D90" s="27"/>
      <c r="J90" s="27"/>
      <c r="K90" s="27"/>
    </row>
    <row r="91" spans="4:15" ht="12.75">
      <c r="D91" s="27"/>
      <c r="J91" s="27"/>
      <c r="K91" s="27"/>
      <c r="O91" s="5"/>
    </row>
    <row r="92" spans="4:15" ht="12.75">
      <c r="D92" s="27"/>
      <c r="J92" s="27"/>
      <c r="K92" s="27"/>
      <c r="O92" s="5"/>
    </row>
    <row r="93" spans="4:15" ht="12.75">
      <c r="D93" s="27"/>
      <c r="J93" s="27"/>
      <c r="K93" s="27"/>
      <c r="O93" s="5"/>
    </row>
    <row r="94" spans="4:15" ht="12.75">
      <c r="D94" s="27"/>
      <c r="J94" s="27"/>
      <c r="K94" s="27"/>
      <c r="O94" s="5"/>
    </row>
    <row r="95" spans="4:15" ht="12.75">
      <c r="D95" s="27"/>
      <c r="J95" s="27"/>
      <c r="K95" s="27"/>
      <c r="O95" s="5"/>
    </row>
    <row r="96" spans="4:15" ht="12.75">
      <c r="D96" s="27"/>
      <c r="J96" s="27"/>
      <c r="K96" s="27"/>
      <c r="O96" s="5"/>
    </row>
    <row r="97" spans="4:15" ht="12.75">
      <c r="D97" s="27"/>
      <c r="J97" s="27"/>
      <c r="K97" s="27"/>
      <c r="O97" s="5"/>
    </row>
    <row r="98" spans="4:15" ht="12.75">
      <c r="D98" s="27"/>
      <c r="J98" s="27"/>
      <c r="K98" s="27"/>
      <c r="O98" s="5"/>
    </row>
    <row r="99" spans="4:15" ht="12.75">
      <c r="D99" s="27"/>
      <c r="J99" s="27"/>
      <c r="K99" s="27"/>
      <c r="O99" s="5"/>
    </row>
    <row r="100" spans="4:15" ht="12.75">
      <c r="D100" s="27"/>
      <c r="J100" s="27"/>
      <c r="K100" s="27"/>
      <c r="O100" s="5"/>
    </row>
    <row r="101" spans="4:15" ht="12.75">
      <c r="D101" s="27"/>
      <c r="J101" s="27"/>
      <c r="K101" s="27"/>
      <c r="O101" s="5"/>
    </row>
    <row r="102" spans="4:15" ht="12.75">
      <c r="D102" s="27"/>
      <c r="J102" s="27"/>
      <c r="K102" s="27"/>
      <c r="O102" s="5"/>
    </row>
    <row r="103" spans="4:15" ht="12.75">
      <c r="D103" s="27"/>
      <c r="J103" s="27"/>
      <c r="K103" s="27"/>
      <c r="O103" s="5"/>
    </row>
    <row r="104" spans="4:15" ht="12.75">
      <c r="D104" s="27"/>
      <c r="J104" s="27"/>
      <c r="K104" s="27"/>
      <c r="O104" s="5"/>
    </row>
    <row r="105" spans="4:15" ht="12.75">
      <c r="D105" s="27"/>
      <c r="J105" s="27"/>
      <c r="K105" s="27"/>
      <c r="O105" s="5"/>
    </row>
    <row r="106" spans="4:15" ht="12.75">
      <c r="D106" s="27"/>
      <c r="J106" s="27"/>
      <c r="K106" s="27"/>
      <c r="O106" s="5"/>
    </row>
    <row r="107" spans="4:15" ht="12.75">
      <c r="D107" s="27"/>
      <c r="J107" s="27"/>
      <c r="K107" s="27"/>
      <c r="O107" s="5"/>
    </row>
    <row r="108" spans="4:15" ht="12.75">
      <c r="D108" s="27"/>
      <c r="J108" s="27"/>
      <c r="K108" s="27"/>
      <c r="O108" s="5"/>
    </row>
    <row r="109" spans="4:15" ht="12.75">
      <c r="D109" s="27"/>
      <c r="J109" s="27"/>
      <c r="K109" s="27"/>
      <c r="O109" s="5"/>
    </row>
    <row r="110" spans="4:15" ht="12.75">
      <c r="D110" s="27"/>
      <c r="J110" s="27"/>
      <c r="K110" s="27"/>
      <c r="O110" s="5"/>
    </row>
    <row r="111" spans="4:15" ht="12.75">
      <c r="D111" s="27"/>
      <c r="J111" s="27"/>
      <c r="K111" s="27"/>
      <c r="O111" s="5"/>
    </row>
    <row r="112" spans="4:15" ht="12.75">
      <c r="D112" s="27"/>
      <c r="J112" s="27"/>
      <c r="K112" s="27"/>
      <c r="O112" s="5"/>
    </row>
    <row r="113" spans="4:15" ht="12.75">
      <c r="D113" s="27"/>
      <c r="J113" s="27"/>
      <c r="K113" s="27"/>
      <c r="O113" s="5"/>
    </row>
    <row r="114" spans="4:15" ht="12.75">
      <c r="D114" s="27"/>
      <c r="J114" s="27"/>
      <c r="K114" s="27"/>
      <c r="O114" s="5"/>
    </row>
    <row r="115" spans="4:15" ht="12.75">
      <c r="D115" s="27"/>
      <c r="J115" s="27"/>
      <c r="K115" s="27"/>
      <c r="O115" s="5"/>
    </row>
    <row r="116" spans="4:15" ht="12.75">
      <c r="D116" s="27"/>
      <c r="J116" s="27"/>
      <c r="K116" s="27"/>
      <c r="O116" s="5"/>
    </row>
    <row r="117" spans="4:15" ht="12.75">
      <c r="D117" s="27"/>
      <c r="J117" s="27"/>
      <c r="K117" s="27"/>
      <c r="O117" s="5"/>
    </row>
    <row r="118" spans="4:15" ht="12.75">
      <c r="D118" s="27"/>
      <c r="J118" s="27"/>
      <c r="K118" s="27"/>
      <c r="O118" s="5"/>
    </row>
    <row r="119" spans="4:15" ht="12.75">
      <c r="D119" s="27"/>
      <c r="J119" s="27"/>
      <c r="K119" s="27"/>
      <c r="O119" s="5"/>
    </row>
    <row r="120" spans="4:15" ht="12.75">
      <c r="D120" s="27"/>
      <c r="J120" s="27"/>
      <c r="K120" s="27"/>
      <c r="O120" s="5"/>
    </row>
    <row r="121" spans="4:15" ht="12.75">
      <c r="D121" s="27"/>
      <c r="J121" s="27"/>
      <c r="K121" s="27"/>
      <c r="O121" s="5"/>
    </row>
    <row r="122" spans="4:15" ht="12.75">
      <c r="D122" s="27"/>
      <c r="J122" s="27"/>
      <c r="K122" s="27"/>
      <c r="O122" s="5"/>
    </row>
    <row r="123" spans="4:15" ht="12.75">
      <c r="D123" s="27"/>
      <c r="J123" s="27"/>
      <c r="K123" s="27"/>
      <c r="O123" s="5"/>
    </row>
    <row r="124" spans="4:15" ht="12.75">
      <c r="D124" s="27"/>
      <c r="J124" s="27"/>
      <c r="K124" s="27"/>
      <c r="O124" s="5"/>
    </row>
    <row r="125" spans="4:15" ht="12.75">
      <c r="D125" s="27"/>
      <c r="J125" s="27"/>
      <c r="K125" s="27"/>
      <c r="O125" s="5"/>
    </row>
    <row r="126" spans="4:15" ht="12.75">
      <c r="D126" s="27"/>
      <c r="J126" s="27"/>
      <c r="K126" s="27"/>
      <c r="O126" s="5"/>
    </row>
    <row r="127" spans="4:15" ht="12.75">
      <c r="D127" s="27"/>
      <c r="J127" s="27"/>
      <c r="K127" s="27"/>
      <c r="O127" s="5"/>
    </row>
    <row r="128" spans="4:15" ht="12.75">
      <c r="D128" s="27"/>
      <c r="J128" s="27"/>
      <c r="K128" s="27"/>
      <c r="O128" s="5"/>
    </row>
    <row r="129" spans="4:15" ht="12.75">
      <c r="D129" s="27"/>
      <c r="J129" s="27"/>
      <c r="K129" s="27"/>
      <c r="O129" s="5"/>
    </row>
    <row r="130" spans="4:15" ht="12.75">
      <c r="D130" s="27"/>
      <c r="J130" s="27"/>
      <c r="K130" s="27"/>
      <c r="O130" s="5"/>
    </row>
    <row r="131" spans="4:15" ht="12.75">
      <c r="D131" s="27"/>
      <c r="J131" s="27"/>
      <c r="K131" s="27"/>
      <c r="O131" s="5"/>
    </row>
    <row r="132" spans="4:15" ht="12.75">
      <c r="D132" s="27"/>
      <c r="J132" s="27"/>
      <c r="K132" s="27"/>
      <c r="O132" s="5"/>
    </row>
    <row r="133" spans="4:15" ht="12.75">
      <c r="D133" s="27"/>
      <c r="J133" s="27"/>
      <c r="K133" s="27"/>
      <c r="O133" s="5"/>
    </row>
    <row r="134" spans="4:15" ht="12.75">
      <c r="D134" s="27"/>
      <c r="J134" s="27"/>
      <c r="K134" s="27"/>
      <c r="O134" s="5"/>
    </row>
    <row r="135" spans="4:15" ht="12.75">
      <c r="D135" s="27"/>
      <c r="J135" s="27"/>
      <c r="K135" s="27"/>
      <c r="O135" s="5"/>
    </row>
    <row r="136" spans="4:15" ht="12.75">
      <c r="D136" s="27"/>
      <c r="J136" s="27"/>
      <c r="K136" s="27"/>
      <c r="O136" s="5"/>
    </row>
    <row r="137" spans="4:15" ht="12.75">
      <c r="D137" s="27"/>
      <c r="J137" s="27"/>
      <c r="K137" s="27"/>
      <c r="O137" s="5"/>
    </row>
    <row r="138" spans="4:15" ht="12.75">
      <c r="D138" s="27"/>
      <c r="J138" s="27"/>
      <c r="K138" s="27"/>
      <c r="O138" s="5"/>
    </row>
    <row r="139" spans="4:15" ht="12.75">
      <c r="D139" s="27"/>
      <c r="J139" s="27"/>
      <c r="K139" s="27"/>
      <c r="O139" s="5"/>
    </row>
    <row r="140" spans="4:15" ht="12.75">
      <c r="D140" s="27"/>
      <c r="J140" s="27"/>
      <c r="K140" s="27"/>
      <c r="O140" s="5"/>
    </row>
    <row r="141" spans="4:15" ht="12.75">
      <c r="D141" s="27"/>
      <c r="J141" s="27"/>
      <c r="K141" s="27"/>
      <c r="O141" s="5"/>
    </row>
    <row r="142" spans="4:15" ht="12.75">
      <c r="D142" s="27"/>
      <c r="J142" s="27"/>
      <c r="K142" s="27"/>
      <c r="O142" s="5"/>
    </row>
    <row r="143" spans="4:15" ht="12.75">
      <c r="D143" s="27"/>
      <c r="J143" s="27"/>
      <c r="K143" s="27"/>
      <c r="O143" s="5"/>
    </row>
    <row r="144" spans="4:15" ht="12.75">
      <c r="D144" s="27"/>
      <c r="J144" s="27"/>
      <c r="K144" s="27"/>
      <c r="O144" s="5"/>
    </row>
    <row r="145" spans="4:15" ht="12.75">
      <c r="D145" s="27"/>
      <c r="J145" s="27"/>
      <c r="K145" s="27"/>
      <c r="O145" s="5"/>
    </row>
    <row r="146" spans="4:15" ht="12.75">
      <c r="D146" s="27"/>
      <c r="J146" s="27"/>
      <c r="K146" s="27"/>
      <c r="O146" s="5"/>
    </row>
    <row r="147" spans="4:15" ht="12.75">
      <c r="D147" s="27"/>
      <c r="J147" s="27"/>
      <c r="K147" s="27"/>
      <c r="O147" s="5"/>
    </row>
    <row r="148" spans="4:15" ht="12.75">
      <c r="D148" s="27"/>
      <c r="J148" s="27"/>
      <c r="K148" s="27"/>
      <c r="O148" s="5"/>
    </row>
    <row r="149" spans="4:15" ht="12.75">
      <c r="D149" s="27"/>
      <c r="J149" s="27"/>
      <c r="K149" s="27"/>
      <c r="O149" s="5"/>
    </row>
    <row r="150" spans="4:15" ht="12.75">
      <c r="D150" s="27"/>
      <c r="J150" s="27"/>
      <c r="K150" s="27"/>
      <c r="O150" s="5"/>
    </row>
    <row r="151" spans="4:15" ht="12.75">
      <c r="D151" s="27"/>
      <c r="J151" s="27"/>
      <c r="K151" s="27"/>
      <c r="O151" s="5"/>
    </row>
    <row r="152" spans="4:15" ht="12.75">
      <c r="D152" s="27"/>
      <c r="J152" s="27"/>
      <c r="K152" s="27"/>
      <c r="O152" s="5"/>
    </row>
    <row r="153" spans="4:15" ht="12.75">
      <c r="D153" s="27"/>
      <c r="J153" s="27"/>
      <c r="K153" s="27"/>
      <c r="O153" s="5"/>
    </row>
    <row r="154" spans="4:15" ht="12.75">
      <c r="D154" s="27"/>
      <c r="J154" s="27"/>
      <c r="K154" s="27"/>
      <c r="O154" s="5"/>
    </row>
    <row r="155" spans="4:15" ht="12.75">
      <c r="D155" s="27"/>
      <c r="J155" s="27"/>
      <c r="K155" s="27"/>
      <c r="O155" s="5"/>
    </row>
    <row r="156" spans="4:15" ht="12.75">
      <c r="D156" s="27"/>
      <c r="J156" s="27"/>
      <c r="K156" s="27"/>
      <c r="O156" s="5"/>
    </row>
    <row r="157" spans="4:15" ht="12.75">
      <c r="D157" s="27"/>
      <c r="J157" s="27"/>
      <c r="K157" s="27"/>
      <c r="O157" s="5"/>
    </row>
    <row r="158" spans="4:15" ht="12.75">
      <c r="D158" s="27"/>
      <c r="J158" s="27"/>
      <c r="K158" s="27"/>
      <c r="O158" s="5"/>
    </row>
    <row r="159" spans="4:15" ht="12.75">
      <c r="D159" s="27"/>
      <c r="J159" s="27"/>
      <c r="K159" s="27"/>
      <c r="O159" s="5"/>
    </row>
    <row r="160" spans="4:15" ht="12.75">
      <c r="D160" s="27"/>
      <c r="J160" s="27"/>
      <c r="K160" s="27"/>
      <c r="O160" s="5"/>
    </row>
    <row r="161" spans="4:15" ht="12.75">
      <c r="D161" s="27"/>
      <c r="J161" s="27"/>
      <c r="K161" s="27"/>
      <c r="O161" s="5"/>
    </row>
    <row r="162" spans="4:15" ht="12.75">
      <c r="D162" s="27"/>
      <c r="J162" s="27"/>
      <c r="K162" s="27"/>
      <c r="O162" s="5"/>
    </row>
    <row r="163" spans="4:15" ht="12.75">
      <c r="D163" s="27"/>
      <c r="J163" s="27"/>
      <c r="K163" s="27"/>
      <c r="O163" s="5"/>
    </row>
    <row r="164" spans="4:15" ht="12.75">
      <c r="D164" s="27"/>
      <c r="J164" s="27"/>
      <c r="K164" s="27"/>
      <c r="O164" s="5"/>
    </row>
    <row r="165" spans="4:15" ht="12.75">
      <c r="D165" s="27"/>
      <c r="J165" s="27"/>
      <c r="K165" s="27"/>
      <c r="O165" s="5"/>
    </row>
    <row r="166" spans="4:15" ht="12.75">
      <c r="D166" s="27"/>
      <c r="J166" s="27"/>
      <c r="K166" s="27"/>
      <c r="O166" s="5"/>
    </row>
    <row r="167" spans="4:15" ht="12.75">
      <c r="D167" s="27"/>
      <c r="J167" s="27"/>
      <c r="K167" s="27"/>
      <c r="O167" s="5"/>
    </row>
    <row r="168" spans="4:15" ht="12.75">
      <c r="D168" s="27"/>
      <c r="J168" s="27"/>
      <c r="K168" s="27"/>
      <c r="O168" s="5"/>
    </row>
    <row r="169" spans="4:15" ht="12.75">
      <c r="D169" s="27"/>
      <c r="J169" s="27"/>
      <c r="K169" s="27"/>
      <c r="O169" s="5"/>
    </row>
    <row r="170" spans="4:15" ht="12.75">
      <c r="D170" s="27"/>
      <c r="J170" s="27"/>
      <c r="K170" s="27"/>
      <c r="O170" s="5"/>
    </row>
    <row r="171" spans="4:15" ht="12.75">
      <c r="D171" s="27"/>
      <c r="J171" s="27"/>
      <c r="K171" s="27"/>
      <c r="O171" s="5"/>
    </row>
    <row r="172" spans="4:15" ht="12.75">
      <c r="D172" s="27"/>
      <c r="J172" s="27"/>
      <c r="K172" s="27"/>
      <c r="O172" s="5"/>
    </row>
    <row r="173" spans="4:15" ht="12.75">
      <c r="D173" s="27"/>
      <c r="J173" s="27"/>
      <c r="K173" s="27"/>
      <c r="O173" s="5"/>
    </row>
    <row r="174" spans="4:15" ht="12.75">
      <c r="D174" s="27"/>
      <c r="J174" s="27"/>
      <c r="K174" s="27"/>
      <c r="O174" s="5"/>
    </row>
    <row r="175" spans="4:15" ht="12.75">
      <c r="D175" s="27"/>
      <c r="J175" s="27"/>
      <c r="K175" s="27"/>
      <c r="O175" s="5"/>
    </row>
    <row r="176" ht="12.75">
      <c r="O176" s="5"/>
    </row>
    <row r="177" ht="12.75">
      <c r="O177" s="5"/>
    </row>
    <row r="178" ht="12.75">
      <c r="O178" s="5"/>
    </row>
    <row r="179" ht="12.75">
      <c r="O179" s="5"/>
    </row>
    <row r="180" ht="12.75">
      <c r="O180" s="5"/>
    </row>
    <row r="181" ht="12.75">
      <c r="O181" s="5"/>
    </row>
    <row r="182" ht="12.75">
      <c r="O182" s="5"/>
    </row>
    <row r="183" ht="12.75">
      <c r="O183" s="5"/>
    </row>
    <row r="184" ht="12.75">
      <c r="O184" s="5"/>
    </row>
    <row r="185" ht="12.75">
      <c r="O185" s="5"/>
    </row>
    <row r="186" ht="12.75">
      <c r="O186" s="5"/>
    </row>
    <row r="187" ht="12.75">
      <c r="O187" s="5"/>
    </row>
    <row r="188" ht="12.75">
      <c r="O188" s="5"/>
    </row>
  </sheetData>
  <mergeCells count="4">
    <mergeCell ref="A8:B8"/>
    <mergeCell ref="A3:B3"/>
    <mergeCell ref="J2:N2"/>
    <mergeCell ref="K3:N3"/>
  </mergeCells>
  <printOptions/>
  <pageMargins left="0.25" right="0.25" top="0.25" bottom="0.17" header="0.25" footer="0.17"/>
  <pageSetup fitToHeight="21" horizontalDpi="1200" verticalDpi="1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cp:lastPrinted>2003-01-15T14:43:04Z</cp:lastPrinted>
  <dcterms:created xsi:type="dcterms:W3CDTF">2002-04-08T09:36:06Z</dcterms:created>
  <dcterms:modified xsi:type="dcterms:W3CDTF">2003-11-03T10:13:54Z</dcterms:modified>
  <cp:category/>
  <cp:version/>
  <cp:contentType/>
  <cp:contentStatus/>
</cp:coreProperties>
</file>