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60" windowHeight="3015" tabRatio="598" activeTab="0"/>
  </bookViews>
  <sheets>
    <sheet name="PCLFS" sheetId="1" r:id="rId1"/>
    <sheet name="PCMAS" sheetId="2" r:id="rId2"/>
    <sheet name="PUMAS" sheetId="3" r:id="rId3"/>
    <sheet name="PHOURSU" sheetId="4" r:id="rId4"/>
    <sheet name="PSLOT1" sheetId="5" r:id="rId5"/>
    <sheet name="PWEEKTL" sheetId="6" r:id="rId6"/>
    <sheet name="PWEEKFT" sheetId="7" r:id="rId7"/>
    <sheet name="PWEEKPT" sheetId="8" r:id="rId8"/>
    <sheet name="PWEXPTL" sheetId="9" r:id="rId9"/>
    <sheet name="PSEARCH" sheetId="10" r:id="rId10"/>
    <sheet name="Pmain" sheetId="11" r:id="rId11"/>
    <sheet name="PACTIV" sheetId="12" r:id="rId12"/>
    <sheet name="PIND" sheetId="13" r:id="rId13"/>
    <sheet name="PTYPEWK" sheetId="14" r:id="rId14"/>
    <sheet name="PSKILL" sheetId="15" r:id="rId15"/>
    <sheet name="PNEMP" sheetId="16" r:id="rId16"/>
    <sheet name="PFULPAR" sheetId="17" r:id="rId17"/>
    <sheet name="PTENURE" sheetId="18" r:id="rId18"/>
  </sheets>
  <definedNames>
    <definedName name="_xlnm.Print_Area" localSheetId="11">'PACTIV'!$A$1:$AI$93</definedName>
    <definedName name="_xlnm.Print_Area" localSheetId="0">'PCLFS'!$A$1:$R$45</definedName>
    <definedName name="_xlnm.Print_Area" localSheetId="1">'PCMAS'!$A$1:$R$47</definedName>
    <definedName name="_xlnm.Print_Area" localSheetId="16">'PFULPAR'!$A$1:$U$48</definedName>
    <definedName name="_xlnm.Print_Area" localSheetId="3">'PHOURSU'!$A$1:$AB$47</definedName>
    <definedName name="_xlnm.Print_Area" localSheetId="12">'PIND'!$A$1:$N$42</definedName>
    <definedName name="_xlnm.Print_Area" localSheetId="10">'Pmain'!$A$1:$S$53</definedName>
    <definedName name="_xlnm.Print_Area" localSheetId="15">'PNEMP'!$A$1:$R$78</definedName>
    <definedName name="_xlnm.Print_Area" localSheetId="9">'PSEARCH'!$A$1:$M$67</definedName>
    <definedName name="_xlnm.Print_Area" localSheetId="14">'PSKILL'!$A$1:$L$58</definedName>
    <definedName name="_xlnm.Print_Area" localSheetId="4">'PSLOT1'!$A$1:$AL$52</definedName>
    <definedName name="_xlnm.Print_Area" localSheetId="17">'PTENURE'!$A$1:$L$37</definedName>
    <definedName name="_xlnm.Print_Area" localSheetId="13">'PTYPEWK'!$A$1:$U$49</definedName>
    <definedName name="_xlnm.Print_Area" localSheetId="2">'PUMAS'!$A$1:$AB$53</definedName>
    <definedName name="_xlnm.Print_Area" localSheetId="6">'PWEEKFT'!$A$1:$AT$51</definedName>
    <definedName name="_xlnm.Print_Area" localSheetId="7">'PWEEKPT'!$A$1:$AT$50</definedName>
    <definedName name="_xlnm.Print_Area" localSheetId="5">'PWEEKTL'!$A$1:$X$33</definedName>
    <definedName name="_xlnm.Print_Area" localSheetId="8">'PWEXPTL'!$A$1:$P$40</definedName>
  </definedNames>
  <calcPr fullCalcOnLoad="1"/>
</workbook>
</file>

<file path=xl/comments13.xml><?xml version="1.0" encoding="utf-8"?>
<comments xmlns="http://schemas.openxmlformats.org/spreadsheetml/2006/main">
  <authors>
    <author>connolly</author>
  </authors>
  <commentList>
    <comment ref="E32" authorId="0">
      <text>
        <r>
          <rPr>
            <b/>
            <sz val="8"/>
            <rFont val="Tahoma"/>
            <family val="2"/>
          </rPr>
          <t>connolly:</t>
        </r>
        <r>
          <rPr>
            <sz val="8"/>
            <rFont val="Tahoma"/>
            <family val="2"/>
          </rPr>
          <t xml:space="preserve">
ISIC Rev. 3.1: A &amp; B
ISIC Rev. 4: A</t>
        </r>
      </text>
    </comment>
    <comment ref="E33" authorId="0">
      <text>
        <r>
          <rPr>
            <b/>
            <sz val="8"/>
            <rFont val="Tahoma"/>
            <family val="2"/>
          </rPr>
          <t>connolly:</t>
        </r>
        <r>
          <rPr>
            <sz val="8"/>
            <rFont val="Tahoma"/>
            <family val="2"/>
          </rPr>
          <t xml:space="preserve">
ISIC Rev. 3.1: C, D, E
ISIC Rev. 4: B, C, D, E</t>
        </r>
      </text>
    </comment>
    <comment ref="E34" authorId="0">
      <text>
        <r>
          <rPr>
            <b/>
            <sz val="8"/>
            <rFont val="Tahoma"/>
            <family val="2"/>
          </rPr>
          <t>connolly:</t>
        </r>
        <r>
          <rPr>
            <sz val="8"/>
            <rFont val="Tahoma"/>
            <family val="2"/>
          </rPr>
          <t xml:space="preserve">
ISIC Rev. 3.1: F
ISIC Rev. 4: F</t>
        </r>
      </text>
    </comment>
    <comment ref="E35" authorId="0">
      <text>
        <r>
          <rPr>
            <b/>
            <sz val="8"/>
            <rFont val="Tahoma"/>
            <family val="2"/>
          </rPr>
          <t>connolly:</t>
        </r>
        <r>
          <rPr>
            <sz val="8"/>
            <rFont val="Tahoma"/>
            <family val="2"/>
          </rPr>
          <t xml:space="preserve">
ISIC Rev. 3: G &amp; H
ISIC Rev. 4: G &amp; I</t>
        </r>
      </text>
    </comment>
    <comment ref="E36" authorId="0">
      <text>
        <r>
          <rPr>
            <b/>
            <sz val="8"/>
            <rFont val="Tahoma"/>
            <family val="2"/>
          </rPr>
          <t>connolly:</t>
        </r>
        <r>
          <rPr>
            <sz val="8"/>
            <rFont val="Tahoma"/>
            <family val="2"/>
          </rPr>
          <t xml:space="preserve">
ISIC Rev. 3: I
ISIC Rev. 4: H &amp; J (61)</t>
        </r>
      </text>
    </comment>
    <comment ref="E37" authorId="0">
      <text>
        <r>
          <rPr>
            <b/>
            <sz val="8"/>
            <rFont val="Tahoma"/>
            <family val="2"/>
          </rPr>
          <t>connolly:</t>
        </r>
        <r>
          <rPr>
            <sz val="8"/>
            <rFont val="Tahoma"/>
            <family val="2"/>
          </rPr>
          <t xml:space="preserve">
ISIC Rev. 3: J
ISIC Rev. 4: K</t>
        </r>
      </text>
    </comment>
    <comment ref="E38" authorId="0">
      <text>
        <r>
          <rPr>
            <b/>
            <sz val="8"/>
            <rFont val="Tahoma"/>
            <family val="2"/>
          </rPr>
          <t>connolly:</t>
        </r>
        <r>
          <rPr>
            <sz val="8"/>
            <rFont val="Tahoma"/>
            <family val="2"/>
          </rPr>
          <t xml:space="preserve">
ISIC Rev. 3: K
ISIC Rev. 4: L &amp; J (58-60, 62-63)</t>
        </r>
      </text>
    </comment>
    <comment ref="E39" authorId="0">
      <text>
        <r>
          <rPr>
            <b/>
            <sz val="8"/>
            <rFont val="Tahoma"/>
            <family val="2"/>
          </rPr>
          <t>connolly:</t>
        </r>
        <r>
          <rPr>
            <sz val="8"/>
            <rFont val="Tahoma"/>
            <family val="2"/>
          </rPr>
          <t xml:space="preserve">
ISIC Rev. 3: O &amp; P
ISIC Rev. 4: M, N &amp; T</t>
        </r>
      </text>
    </comment>
    <comment ref="E40" authorId="0">
      <text>
        <r>
          <rPr>
            <b/>
            <sz val="8"/>
            <rFont val="Tahoma"/>
            <family val="2"/>
          </rPr>
          <t>connolly:</t>
        </r>
        <r>
          <rPr>
            <sz val="8"/>
            <rFont val="Tahoma"/>
            <family val="2"/>
          </rPr>
          <t xml:space="preserve">
ISIC Rev. 3: L, M, N &amp; O
ISIC Rev. 4: O, P, Q, R &amp; S</t>
        </r>
      </text>
    </comment>
    <comment ref="E41" authorId="0">
      <text>
        <r>
          <rPr>
            <b/>
            <sz val="8"/>
            <rFont val="Tahoma"/>
            <family val="2"/>
          </rPr>
          <t>connolly:</t>
        </r>
        <r>
          <rPr>
            <sz val="8"/>
            <rFont val="Tahoma"/>
            <family val="2"/>
          </rPr>
          <t xml:space="preserve">
ISIC Rev. 3: Q
ISIC Rev. 4: U</t>
        </r>
      </text>
    </comment>
  </commentList>
</comments>
</file>

<file path=xl/sharedStrings.xml><?xml version="1.0" encoding="utf-8"?>
<sst xmlns="http://schemas.openxmlformats.org/spreadsheetml/2006/main" count="2273" uniqueCount="557">
  <si>
    <r>
      <t>count(</t>
    </r>
    <r>
      <rPr>
        <b/>
        <i/>
        <sz val="10"/>
        <rFont val="Arial"/>
        <family val="2"/>
      </rPr>
      <t>type</t>
    </r>
    <r>
      <rPr>
        <b/>
        <sz val="10"/>
        <rFont val="Arial"/>
        <family val="2"/>
      </rPr>
      <t>=1 &amp; (partime=. | tuttanno=.)</t>
    </r>
  </si>
  <si>
    <t>number of dependent jobs with missing FT/PT or FY/PY/occasional</t>
  </si>
  <si>
    <r>
      <t>count(</t>
    </r>
    <r>
      <rPr>
        <b/>
        <i/>
        <sz val="10"/>
        <rFont val="Arial"/>
        <family val="2"/>
      </rPr>
      <t>partime</t>
    </r>
    <r>
      <rPr>
        <b/>
        <sz val="10"/>
        <rFont val="Arial"/>
        <family val="2"/>
      </rPr>
      <t xml:space="preserve">=1 &amp; </t>
    </r>
    <r>
      <rPr>
        <b/>
        <i/>
        <sz val="10"/>
        <rFont val="Arial"/>
        <family val="2"/>
      </rPr>
      <t>tuttanno</t>
    </r>
    <r>
      <rPr>
        <b/>
        <sz val="10"/>
        <rFont val="Arial"/>
        <family val="2"/>
      </rPr>
      <t xml:space="preserve">=2 &amp; </t>
    </r>
    <r>
      <rPr>
        <b/>
        <i/>
        <sz val="10"/>
        <rFont val="Arial"/>
        <family val="2"/>
      </rPr>
      <t>mesilav!</t>
    </r>
    <r>
      <rPr>
        <b/>
        <sz val="10"/>
        <rFont val="Arial"/>
        <family val="2"/>
      </rPr>
      <t>=.)</t>
    </r>
  </si>
  <si>
    <t>number of part-year full-time dependent jobs with valid months</t>
  </si>
  <si>
    <r>
      <t>count(</t>
    </r>
    <r>
      <rPr>
        <b/>
        <i/>
        <sz val="10"/>
        <rFont val="Arial"/>
        <family val="2"/>
      </rPr>
      <t>partime</t>
    </r>
    <r>
      <rPr>
        <b/>
        <sz val="10"/>
        <rFont val="Arial"/>
        <family val="2"/>
      </rPr>
      <t>=1 &amp;</t>
    </r>
    <r>
      <rPr>
        <b/>
        <i/>
        <sz val="10"/>
        <rFont val="Arial"/>
        <family val="2"/>
      </rPr>
      <t xml:space="preserve"> tuttanno</t>
    </r>
    <r>
      <rPr>
        <b/>
        <sz val="10"/>
        <rFont val="Arial"/>
        <family val="2"/>
      </rPr>
      <t>=2)</t>
    </r>
  </si>
  <si>
    <r>
      <t>count(</t>
    </r>
    <r>
      <rPr>
        <b/>
        <i/>
        <sz val="10"/>
        <rFont val="Arial"/>
        <family val="2"/>
      </rPr>
      <t>partime</t>
    </r>
    <r>
      <rPr>
        <b/>
        <sz val="10"/>
        <rFont val="Arial"/>
        <family val="2"/>
      </rPr>
      <t xml:space="preserve">=1 &amp; </t>
    </r>
    <r>
      <rPr>
        <b/>
        <i/>
        <sz val="10"/>
        <rFont val="Arial"/>
        <family val="2"/>
      </rPr>
      <t>tuttanno</t>
    </r>
    <r>
      <rPr>
        <b/>
        <sz val="10"/>
        <rFont val="Arial"/>
        <family val="2"/>
      </rPr>
      <t xml:space="preserve">=2 &amp; </t>
    </r>
    <r>
      <rPr>
        <b/>
        <i/>
        <sz val="10"/>
        <rFont val="Arial"/>
        <family val="2"/>
      </rPr>
      <t>mesilav</t>
    </r>
    <r>
      <rPr>
        <b/>
        <sz val="10"/>
        <rFont val="Arial"/>
        <family val="2"/>
      </rPr>
      <t>!=.)</t>
    </r>
  </si>
  <si>
    <t>number of part-year part-time dependent jobs with valid months</t>
  </si>
  <si>
    <t>CONTENTS: weeks worked all jobs (excluding conscript service)</t>
  </si>
  <si>
    <r>
      <t>count(</t>
    </r>
    <r>
      <rPr>
        <b/>
        <i/>
        <sz val="10"/>
        <rFont val="Arial"/>
        <family val="2"/>
      </rPr>
      <t>tuttanno=</t>
    </r>
    <r>
      <rPr>
        <b/>
        <sz val="10"/>
        <rFont val="Arial"/>
        <family val="2"/>
      </rPr>
      <t>1) over jobs</t>
    </r>
  </si>
  <si>
    <t>number of part-year jobs</t>
  </si>
  <si>
    <t>months in part-year job</t>
  </si>
  <si>
    <t>valid vaue</t>
  </si>
  <si>
    <r>
      <t>count (</t>
    </r>
    <r>
      <rPr>
        <b/>
        <i/>
        <sz val="10"/>
        <rFont val="Arial"/>
        <family val="2"/>
      </rPr>
      <t>tuttanno</t>
    </r>
    <r>
      <rPr>
        <b/>
        <sz val="10"/>
        <rFont val="Arial"/>
        <family val="2"/>
      </rPr>
      <t>=2) over jobs</t>
    </r>
  </si>
  <si>
    <t>longest part-year job per person</t>
  </si>
  <si>
    <r>
      <t>max (</t>
    </r>
    <r>
      <rPr>
        <b/>
        <i/>
        <sz val="10"/>
        <rFont val="Arial"/>
        <family val="2"/>
      </rPr>
      <t xml:space="preserve">mesilav </t>
    </r>
    <r>
      <rPr>
        <b/>
        <sz val="10"/>
        <rFont val="Arial"/>
        <family val="2"/>
      </rPr>
      <t xml:space="preserve">if </t>
    </r>
    <r>
      <rPr>
        <b/>
        <i/>
        <sz val="10"/>
        <rFont val="Arial"/>
        <family val="2"/>
      </rPr>
      <t>tuttanno=2</t>
    </r>
    <r>
      <rPr>
        <b/>
        <sz val="10"/>
        <rFont val="Arial"/>
        <family val="2"/>
      </rPr>
      <t>) over jobs</t>
    </r>
  </si>
  <si>
    <t>no full-year job with missing hours</t>
  </si>
  <si>
    <t>number of occasional jobs</t>
  </si>
  <si>
    <t>all jobs with missing annual hours</t>
  </si>
  <si>
    <t>has a job</t>
  </si>
  <si>
    <t>no job</t>
  </si>
  <si>
    <t>&gt;=5200</t>
  </si>
  <si>
    <r>
      <t>count(</t>
    </r>
    <r>
      <rPr>
        <b/>
        <i/>
        <sz val="10"/>
        <rFont val="Arial"/>
        <family val="2"/>
      </rPr>
      <t>annual hours</t>
    </r>
    <r>
      <rPr>
        <b/>
        <sz val="10"/>
        <rFont val="Arial"/>
        <family val="2"/>
      </rPr>
      <t>=.) over jobs</t>
    </r>
  </si>
  <si>
    <t>total annual hours in all jobs with valid hours</t>
  </si>
  <si>
    <t>number of jobs with missing hours</t>
  </si>
  <si>
    <r>
      <t>sum(</t>
    </r>
    <r>
      <rPr>
        <b/>
        <i/>
        <sz val="10"/>
        <rFont val="Arial"/>
        <family val="2"/>
      </rPr>
      <t>annual hours</t>
    </r>
    <r>
      <rPr>
        <b/>
        <sz val="10"/>
        <rFont val="Arial"/>
        <family val="2"/>
      </rPr>
      <t xml:space="preserve"> if</t>
    </r>
    <r>
      <rPr>
        <b/>
        <i/>
        <sz val="10"/>
        <rFont val="Arial"/>
        <family val="2"/>
      </rPr>
      <t xml:space="preserve"> annual hours!=.</t>
    </r>
    <r>
      <rPr>
        <b/>
        <sz val="10"/>
        <rFont val="Arial"/>
        <family val="2"/>
      </rPr>
      <t>) over jobs</t>
    </r>
  </si>
  <si>
    <t>at least one remunerated job</t>
  </si>
  <si>
    <t>no remunerated jobs</t>
  </si>
  <si>
    <t>Univ</t>
  </si>
  <si>
    <t>Not in Universe</t>
  </si>
  <si>
    <t>mi</t>
  </si>
  <si>
    <t>missing</t>
  </si>
  <si>
    <t>unemployed</t>
  </si>
  <si>
    <t>apqual</t>
  </si>
  <si>
    <t>sole proprietor</t>
  </si>
  <si>
    <t>active shareholder / partner</t>
  </si>
  <si>
    <t>contingent worker employed on none account</t>
  </si>
  <si>
    <t>first-job seeker</t>
  </si>
  <si>
    <t>homemaker</t>
  </si>
  <si>
    <t>well off</t>
  </si>
  <si>
    <t>job pensioner</t>
  </si>
  <si>
    <t>non-job pensioner</t>
  </si>
  <si>
    <t>student</t>
  </si>
  <si>
    <t>pre-school age child</t>
  </si>
  <si>
    <t>conscript</t>
  </si>
  <si>
    <t>eta</t>
  </si>
  <si>
    <t>age</t>
  </si>
  <si>
    <t>&gt;14</t>
  </si>
  <si>
    <t>adult</t>
  </si>
  <si>
    <t>0-14</t>
  </si>
  <si>
    <t>child</t>
  </si>
  <si>
    <t>Not Emp; job pensioner</t>
  </si>
  <si>
    <t>Not Emp; non-job pensioner (disability/survivor's social pensioner)</t>
  </si>
  <si>
    <t>Not Emp; student (from primary school up)</t>
  </si>
  <si>
    <t>Not Emp; pre-school age child</t>
  </si>
  <si>
    <t>Not Emp; homemaker</t>
  </si>
  <si>
    <t>Not Emp; well-off</t>
  </si>
  <si>
    <t>Not Emp; first-job seeker</t>
  </si>
  <si>
    <t>Not Emp; unemployed</t>
  </si>
  <si>
    <t>individuals aged 15 or over</t>
  </si>
  <si>
    <t>one job</t>
  </si>
  <si>
    <t>number of jobs per person</t>
  </si>
  <si>
    <t>&gt;1</t>
  </si>
  <si>
    <t>.</t>
  </si>
  <si>
    <t>no jobs</t>
  </si>
  <si>
    <t>more than one job</t>
  </si>
  <si>
    <t>oretot</t>
  </si>
  <si>
    <t>1-100</t>
  </si>
  <si>
    <t>valid value</t>
  </si>
  <si>
    <t>prevalent status</t>
  </si>
  <si>
    <t>in employment</t>
  </si>
  <si>
    <t>11-18</t>
  </si>
  <si>
    <t>not in employment</t>
  </si>
  <si>
    <r>
      <t>count(</t>
    </r>
    <r>
      <rPr>
        <b/>
        <i/>
        <sz val="10"/>
        <rFont val="Arial"/>
        <family val="2"/>
      </rPr>
      <t>job</t>
    </r>
    <r>
      <rPr>
        <b/>
        <sz val="10"/>
        <rFont val="Arial"/>
        <family val="2"/>
      </rPr>
      <t>) over persons</t>
    </r>
  </si>
  <si>
    <t>at least one full-year job</t>
  </si>
  <si>
    <t>only part-year jobs</t>
  </si>
  <si>
    <t>1-10 or 20</t>
  </si>
  <si>
    <t>several jobs</t>
  </si>
  <si>
    <t>tuttanno</t>
  </si>
  <si>
    <t>type</t>
  </si>
  <si>
    <t>type of job</t>
  </si>
  <si>
    <t>whole year</t>
  </si>
  <si>
    <t>time worked</t>
  </si>
  <si>
    <t>part-year</t>
  </si>
  <si>
    <t>occasionally</t>
  </si>
  <si>
    <t>mesilav</t>
  </si>
  <si>
    <t>1-11</t>
  </si>
  <si>
    <t>Emp; unknown number and type of jobs</t>
  </si>
  <si>
    <t>at least one occasional job</t>
  </si>
  <si>
    <t>1</t>
  </si>
  <si>
    <t>2</t>
  </si>
  <si>
    <t>3</t>
  </si>
  <si>
    <t>average weekly hours worked</t>
  </si>
  <si>
    <t>number of months worked</t>
  </si>
  <si>
    <t>worked full-year</t>
  </si>
  <si>
    <r>
      <t>oretot</t>
    </r>
    <r>
      <rPr>
        <b/>
        <sz val="12"/>
        <rFont val="Arial"/>
        <family val="2"/>
      </rPr>
      <t xml:space="preserve"> * 52</t>
    </r>
  </si>
  <si>
    <t>annual hours</t>
  </si>
  <si>
    <t>&gt;0</t>
  </si>
  <si>
    <r>
      <t xml:space="preserve">oretot * mesilav </t>
    </r>
    <r>
      <rPr>
        <b/>
        <sz val="12"/>
        <rFont val="Arial"/>
        <family val="2"/>
      </rPr>
      <t>* 4.333</t>
    </r>
  </si>
  <si>
    <t>no full-year jobs</t>
  </si>
  <si>
    <t>partime</t>
  </si>
  <si>
    <t>full-time</t>
  </si>
  <si>
    <t>part-time</t>
  </si>
  <si>
    <t>0</t>
  </si>
  <si>
    <r>
      <t>count(</t>
    </r>
    <r>
      <rPr>
        <b/>
        <i/>
        <sz val="10"/>
        <rFont val="Arial"/>
        <family val="2"/>
      </rPr>
      <t>job</t>
    </r>
    <r>
      <rPr>
        <b/>
        <sz val="10"/>
        <rFont val="Arial"/>
        <family val="2"/>
      </rPr>
      <t>) over jobs</t>
    </r>
  </si>
  <si>
    <t>1-5</t>
  </si>
  <si>
    <t>6-8 or 20</t>
  </si>
  <si>
    <t>employee</t>
  </si>
  <si>
    <t>self-employed</t>
  </si>
  <si>
    <t>member of family business</t>
  </si>
  <si>
    <t>asnonoc</t>
  </si>
  <si>
    <t>last employment status</t>
  </si>
  <si>
    <t>4</t>
  </si>
  <si>
    <t>occasional</t>
  </si>
  <si>
    <t>prof</t>
  </si>
  <si>
    <t>activity</t>
  </si>
  <si>
    <t>member of the professions</t>
  </si>
  <si>
    <t>free-lance</t>
  </si>
  <si>
    <t>Paid Emp; occasional</t>
  </si>
  <si>
    <t>Oth Emp; member of family business</t>
  </si>
  <si>
    <t>one</t>
  </si>
  <si>
    <t>more than one</t>
  </si>
  <si>
    <r>
      <t>count(</t>
    </r>
    <r>
      <rPr>
        <b/>
        <i/>
        <sz val="10"/>
        <rFont val="Arial"/>
        <family val="2"/>
      </rPr>
      <t>type</t>
    </r>
    <r>
      <rPr>
        <b/>
        <sz val="10"/>
        <rFont val="Arial"/>
        <family val="2"/>
      </rPr>
      <t>=emp) over jobs)</t>
    </r>
  </si>
  <si>
    <t>one job corresponding to main activity</t>
  </si>
  <si>
    <t>no jobs corresponding to main activity</t>
  </si>
  <si>
    <t>more than one job corresponding to main activity</t>
  </si>
  <si>
    <t>count(type=2-4)</t>
  </si>
  <si>
    <t>main job: job=1</t>
  </si>
  <si>
    <t>main job: missing</t>
  </si>
  <si>
    <t>one independent job</t>
  </si>
  <si>
    <t>more than one independent job</t>
  </si>
  <si>
    <t>no independent jobs</t>
  </si>
  <si>
    <t>main job= job for which type=2-4</t>
  </si>
  <si>
    <t>main job= job for which type=2-4 &amp; max(months, hours)</t>
  </si>
  <si>
    <r>
      <t xml:space="preserve">main job: job for which </t>
    </r>
    <r>
      <rPr>
        <b/>
        <i/>
        <sz val="12"/>
        <rFont val="Arial"/>
        <family val="2"/>
      </rPr>
      <t>type</t>
    </r>
    <r>
      <rPr>
        <b/>
        <sz val="12"/>
        <rFont val="Arial"/>
        <family val="2"/>
      </rPr>
      <t xml:space="preserve"> corresponds to employment status </t>
    </r>
  </si>
  <si>
    <t>&gt;=1</t>
  </si>
  <si>
    <t>at least one job</t>
  </si>
  <si>
    <t>type of main job</t>
  </si>
  <si>
    <r>
      <t xml:space="preserve">type </t>
    </r>
    <r>
      <rPr>
        <b/>
        <sz val="10"/>
        <rFont val="Arial"/>
        <family val="2"/>
      </rPr>
      <t xml:space="preserve">if </t>
    </r>
    <r>
      <rPr>
        <b/>
        <i/>
        <sz val="10"/>
        <rFont val="Arial"/>
        <family val="2"/>
      </rPr>
      <t>main</t>
    </r>
    <r>
      <rPr>
        <b/>
        <sz val="10"/>
        <rFont val="Arial"/>
        <family val="2"/>
      </rPr>
      <t>=1</t>
    </r>
  </si>
  <si>
    <r>
      <t>tuttanno</t>
    </r>
    <r>
      <rPr>
        <b/>
        <sz val="10"/>
        <rFont val="Arial"/>
        <family val="2"/>
      </rPr>
      <t xml:space="preserve"> if </t>
    </r>
    <r>
      <rPr>
        <b/>
        <i/>
        <sz val="10"/>
        <rFont val="Arial"/>
        <family val="2"/>
      </rPr>
      <t>main</t>
    </r>
    <r>
      <rPr>
        <b/>
        <sz val="10"/>
        <rFont val="Arial"/>
        <family val="2"/>
      </rPr>
      <t>=1</t>
    </r>
  </si>
  <si>
    <t>extent of main job</t>
  </si>
  <si>
    <r>
      <t xml:space="preserve">numadd </t>
    </r>
    <r>
      <rPr>
        <b/>
        <sz val="10"/>
        <rFont val="Arial"/>
        <family val="2"/>
      </rPr>
      <t xml:space="preserve">if </t>
    </r>
    <r>
      <rPr>
        <b/>
        <i/>
        <sz val="10"/>
        <rFont val="Arial"/>
        <family val="2"/>
      </rPr>
      <t>main</t>
    </r>
    <r>
      <rPr>
        <b/>
        <sz val="10"/>
        <rFont val="Arial"/>
        <family val="2"/>
      </rPr>
      <t>=1</t>
    </r>
  </si>
  <si>
    <t>number of workers (incl. owner(s)) in main job</t>
  </si>
  <si>
    <t>number of workers in main job</t>
  </si>
  <si>
    <t>Paid Emp; regular full-year</t>
  </si>
  <si>
    <t>Paid Emp; regular part-year</t>
  </si>
  <si>
    <t>Self-emp; one person business, member of the professions</t>
  </si>
  <si>
    <t>Self-emp; one person business, sole proprietor</t>
  </si>
  <si>
    <t>Self-emp; one person business, free-lance</t>
  </si>
  <si>
    <t>Self-emp; one person business, contingent worker employed on none account</t>
  </si>
  <si>
    <t>Self-emp; several persons business, member of the professions</t>
  </si>
  <si>
    <t>Self-emp; several persons business, sole proprietor</t>
  </si>
  <si>
    <t>Self-emp; several persons business, free-lance</t>
  </si>
  <si>
    <t>Self-emp; several persons business, contingent worker employed on none account</t>
  </si>
  <si>
    <t>Self-emp; one person business, active shareholder / partner</t>
  </si>
  <si>
    <t>Self-emp; several persons business, active shareholder / partner</t>
  </si>
  <si>
    <t>Self-emp; unknown number of persons, member of the professions</t>
  </si>
  <si>
    <t>Self-emp; unknown number of persons, free-lance</t>
  </si>
  <si>
    <t>Self-emp; unknown number of persons, active shareholder / partner</t>
  </si>
  <si>
    <t>Self-emp; unknown number of persons, sole proprietor</t>
  </si>
  <si>
    <r>
      <t xml:space="preserve">main job: job for which </t>
    </r>
    <r>
      <rPr>
        <b/>
        <i/>
        <sz val="12"/>
        <rFont val="Arial"/>
        <family val="2"/>
      </rPr>
      <t>type</t>
    </r>
    <r>
      <rPr>
        <b/>
        <sz val="12"/>
        <rFont val="Arial"/>
        <family val="2"/>
      </rPr>
      <t xml:space="preserve"> corresponds to employment status &amp; max(months,hours)</t>
    </r>
  </si>
  <si>
    <t>unemployed or job pensioner</t>
  </si>
  <si>
    <t>all other not in labour force</t>
  </si>
  <si>
    <t>12 or 15</t>
  </si>
  <si>
    <t>11, 13-14 or 16-18</t>
  </si>
  <si>
    <r>
      <t xml:space="preserve">main job= job for which </t>
    </r>
    <r>
      <rPr>
        <b/>
        <sz val="12"/>
        <rFont val="Arial"/>
        <family val="2"/>
      </rPr>
      <t>max(months,hours)</t>
    </r>
  </si>
  <si>
    <t>Paid Emp; indist</t>
  </si>
  <si>
    <t>apsett</t>
  </si>
  <si>
    <t>branch of activity</t>
  </si>
  <si>
    <t>agriculture, hunting, forestry, fishing, fish-farming and related services</t>
  </si>
  <si>
    <t>mining, food products, beverages and tobacco products, textiles, clothing, leather products, timber, wooden products, furniture, paper, chemical and metal products, other manufactures, production and distribution of electric power, gas and water</t>
  </si>
  <si>
    <t>building and construction</t>
  </si>
  <si>
    <t>wholesale and retail trade, repair of motor vehicles and motorcycles, lodging and catering services</t>
  </si>
  <si>
    <t>services of credit and insurance institutions</t>
  </si>
  <si>
    <t>real estate and renting services, IT services, research, other professional and business activities</t>
  </si>
  <si>
    <t>domestic services provided to households and other private services</t>
  </si>
  <si>
    <t>general government, defence, education, health and other public services</t>
  </si>
  <si>
    <t>extraterritorial organisations and entities</t>
  </si>
  <si>
    <t>individuals aged over 14 who were primarily employed, unemployed or job pensioners (incl. conscripts)</t>
  </si>
  <si>
    <t>blue-collar worker</t>
  </si>
  <si>
    <t>office worker</t>
  </si>
  <si>
    <t>school teacher</t>
  </si>
  <si>
    <t>junior manager / cadre</t>
  </si>
  <si>
    <t>manager, senior official</t>
  </si>
  <si>
    <t>member of the arts or professions</t>
  </si>
  <si>
    <t>free lance</t>
  </si>
  <si>
    <t>owner or member of a family business</t>
  </si>
  <si>
    <t>number of employees</t>
  </si>
  <si>
    <t>1-6</t>
  </si>
  <si>
    <t>7</t>
  </si>
  <si>
    <t>na - public sector employee</t>
  </si>
  <si>
    <t>valid answer - private sector</t>
  </si>
  <si>
    <t>6-10 , 20</t>
  </si>
  <si>
    <r>
      <t>count(</t>
    </r>
    <r>
      <rPr>
        <b/>
        <i/>
        <sz val="10"/>
        <rFont val="Arial"/>
        <family val="2"/>
      </rPr>
      <t>type</t>
    </r>
    <r>
      <rPr>
        <b/>
        <sz val="10"/>
        <rFont val="Arial"/>
        <family val="2"/>
      </rPr>
      <t>=1) over other jobs</t>
    </r>
  </si>
  <si>
    <t>number of jobs as employees</t>
  </si>
  <si>
    <t>none</t>
  </si>
  <si>
    <t>Private sector</t>
  </si>
  <si>
    <t>dimaz if main=1</t>
  </si>
  <si>
    <r>
      <t>dimaz</t>
    </r>
    <r>
      <rPr>
        <b/>
        <sz val="10"/>
        <rFont val="Arial"/>
        <family val="2"/>
      </rPr>
      <t xml:space="preserve"> if </t>
    </r>
    <r>
      <rPr>
        <b/>
        <i/>
        <sz val="10"/>
        <rFont val="Arial"/>
        <family val="2"/>
      </rPr>
      <t>type</t>
    </r>
    <r>
      <rPr>
        <b/>
        <sz val="10"/>
        <rFont val="Arial"/>
        <family val="2"/>
      </rPr>
      <t>==1</t>
    </r>
  </si>
  <si>
    <r>
      <t>dimaz</t>
    </r>
    <r>
      <rPr>
        <b/>
        <sz val="10"/>
        <rFont val="Arial"/>
        <family val="2"/>
      </rPr>
      <t xml:space="preserve"> if </t>
    </r>
    <r>
      <rPr>
        <b/>
        <i/>
        <sz val="10"/>
        <rFont val="Arial"/>
        <family val="2"/>
      </rPr>
      <t>type</t>
    </r>
    <r>
      <rPr>
        <b/>
        <sz val="10"/>
        <rFont val="Arial"/>
        <family val="2"/>
      </rPr>
      <t>==1 &amp; min(</t>
    </r>
    <r>
      <rPr>
        <b/>
        <i/>
        <sz val="10"/>
        <rFont val="Arial"/>
        <family val="2"/>
      </rPr>
      <t>job</t>
    </r>
    <r>
      <rPr>
        <b/>
        <sz val="10"/>
        <rFont val="Arial"/>
        <family val="2"/>
      </rPr>
      <t>)</t>
    </r>
  </si>
  <si>
    <t>all other not in employment</t>
  </si>
  <si>
    <t>Public sector; conscript</t>
  </si>
  <si>
    <t>5</t>
  </si>
  <si>
    <r>
      <t>numadd</t>
    </r>
    <r>
      <rPr>
        <b/>
        <sz val="10"/>
        <rFont val="Arial"/>
        <family val="2"/>
      </rPr>
      <t xml:space="preserve"> if </t>
    </r>
    <r>
      <rPr>
        <b/>
        <i/>
        <sz val="10"/>
        <rFont val="Arial"/>
        <family val="2"/>
      </rPr>
      <t>main</t>
    </r>
    <r>
      <rPr>
        <b/>
        <sz val="10"/>
        <rFont val="Arial"/>
        <family val="2"/>
      </rPr>
      <t>==1</t>
    </r>
  </si>
  <si>
    <t>number of workers</t>
  </si>
  <si>
    <t>1-4</t>
  </si>
  <si>
    <t>5-19</t>
  </si>
  <si>
    <t>20-49</t>
  </si>
  <si>
    <t>50-99</t>
  </si>
  <si>
    <t>100-499</t>
  </si>
  <si>
    <t>&gt;=500</t>
  </si>
  <si>
    <t>up to 4</t>
  </si>
  <si>
    <t>from 5 to 19</t>
  </si>
  <si>
    <t>from 20 to 49</t>
  </si>
  <si>
    <t>from 50 to 99</t>
  </si>
  <si>
    <t>from 100 to 499</t>
  </si>
  <si>
    <t>500 or more</t>
  </si>
  <si>
    <t>6</t>
  </si>
  <si>
    <t>Full-time</t>
  </si>
  <si>
    <t>Part-time</t>
  </si>
  <si>
    <t>full- vs part-time work</t>
  </si>
  <si>
    <r>
      <t xml:space="preserve">partime </t>
    </r>
    <r>
      <rPr>
        <b/>
        <sz val="10"/>
        <rFont val="Arial"/>
        <family val="2"/>
      </rPr>
      <t xml:space="preserve">if </t>
    </r>
    <r>
      <rPr>
        <b/>
        <i/>
        <sz val="10"/>
        <rFont val="Arial"/>
        <family val="2"/>
      </rPr>
      <t>type</t>
    </r>
    <r>
      <rPr>
        <b/>
        <sz val="10"/>
        <rFont val="Arial"/>
        <family val="2"/>
      </rPr>
      <t>=1</t>
    </r>
  </si>
  <si>
    <r>
      <t>partime</t>
    </r>
    <r>
      <rPr>
        <b/>
        <sz val="10"/>
        <rFont val="Arial"/>
        <family val="2"/>
      </rPr>
      <t xml:space="preserve"> if </t>
    </r>
    <r>
      <rPr>
        <b/>
        <i/>
        <sz val="10"/>
        <rFont val="Arial"/>
        <family val="2"/>
      </rPr>
      <t>type</t>
    </r>
    <r>
      <rPr>
        <b/>
        <sz val="10"/>
        <rFont val="Arial"/>
        <family val="2"/>
      </rPr>
      <t>==1 &amp; min(</t>
    </r>
    <r>
      <rPr>
        <b/>
        <i/>
        <sz val="10"/>
        <rFont val="Arial"/>
        <family val="2"/>
      </rPr>
      <t>job</t>
    </r>
    <r>
      <rPr>
        <b/>
        <sz val="10"/>
        <rFont val="Arial"/>
        <family val="2"/>
      </rPr>
      <t>)</t>
    </r>
  </si>
  <si>
    <t>cerc</t>
  </si>
  <si>
    <t>looked for work in 2000</t>
  </si>
  <si>
    <t>yes</t>
  </si>
  <si>
    <t>no</t>
  </si>
  <si>
    <t>job pensioner or non-job pensioner</t>
  </si>
  <si>
    <t>15-16</t>
  </si>
  <si>
    <t xml:space="preserve">in employment </t>
  </si>
  <si>
    <t>Looked for job</t>
  </si>
  <si>
    <t>individuals aged over 14</t>
  </si>
  <si>
    <t>11-14 or 16-18</t>
  </si>
  <si>
    <t>nesplav</t>
  </si>
  <si>
    <t>at least one</t>
  </si>
  <si>
    <t>number of activities during lifetime</t>
  </si>
  <si>
    <t>etalav</t>
  </si>
  <si>
    <t>age when started working</t>
  </si>
  <si>
    <t>0-100</t>
  </si>
  <si>
    <t>Emp; regular employment; one full-year job</t>
  </si>
  <si>
    <t>Emp; regular employment; one part-year job</t>
  </si>
  <si>
    <t>Emp; regular employment; several jobs during year, at least one full-year</t>
  </si>
  <si>
    <t>Emp; regular employment; several jobs during year, all part-year</t>
  </si>
  <si>
    <t>Emp; occasional employment; one job</t>
  </si>
  <si>
    <t>Emp; occasional employment; several jobs</t>
  </si>
  <si>
    <t>no occasional employment</t>
  </si>
  <si>
    <t>count(job) over persons</t>
  </si>
  <si>
    <t xml:space="preserve">at least one full-year job </t>
  </si>
  <si>
    <t>number of occasional jobs per person</t>
  </si>
  <si>
    <t>number of regular jobs</t>
  </si>
  <si>
    <t>only occasional job(s)</t>
  </si>
  <si>
    <t>Emp; regular and occasional employment, at least one full-year</t>
  </si>
  <si>
    <t>Emp; regular and occasional employment, none full-year</t>
  </si>
  <si>
    <t>regular and occasional jobs</t>
  </si>
  <si>
    <t>Emp; community or military service</t>
  </si>
  <si>
    <t>Not Emp; indistinguishable</t>
  </si>
  <si>
    <t>transport, warehouse and storage and communication services</t>
  </si>
  <si>
    <t>Public sector; indistinguishable</t>
  </si>
  <si>
    <r>
      <t>eta</t>
    </r>
    <r>
      <rPr>
        <b/>
        <sz val="12"/>
        <rFont val="Arial"/>
        <family val="2"/>
      </rPr>
      <t xml:space="preserve"> - </t>
    </r>
    <r>
      <rPr>
        <b/>
        <i/>
        <sz val="12"/>
        <rFont val="Arial"/>
        <family val="2"/>
      </rPr>
      <t>etalav</t>
    </r>
  </si>
  <si>
    <t>age when started current activity</t>
  </si>
  <si>
    <r>
      <t>max(0, eta</t>
    </r>
    <r>
      <rPr>
        <b/>
        <sz val="12"/>
        <rFont val="Arial"/>
        <family val="2"/>
      </rPr>
      <t xml:space="preserve"> - </t>
    </r>
    <r>
      <rPr>
        <b/>
        <i/>
        <sz val="12"/>
        <rFont val="Arial"/>
        <family val="2"/>
      </rPr>
      <t>etalav2)</t>
    </r>
  </si>
  <si>
    <t>Emp; regular employment; one job of unknown duration</t>
  </si>
  <si>
    <t>one full year job</t>
  </si>
  <si>
    <t>number of full-year jobs per person</t>
  </si>
  <si>
    <t>number of part-year jobs per person</t>
  </si>
  <si>
    <t>no occasional jobs</t>
  </si>
  <si>
    <t>no full year jobs</t>
  </si>
  <si>
    <t>weekly hours of full-year job</t>
  </si>
  <si>
    <t>at least one job with missing hours</t>
  </si>
  <si>
    <t>no jobs with missing hours</t>
  </si>
  <si>
    <t>one part year job</t>
  </si>
  <si>
    <r>
      <t xml:space="preserve">oretot </t>
    </r>
    <r>
      <rPr>
        <b/>
        <sz val="10"/>
        <rFont val="Arial"/>
        <family val="2"/>
      </rPr>
      <t>if</t>
    </r>
    <r>
      <rPr>
        <b/>
        <i/>
        <sz val="10"/>
        <rFont val="Arial"/>
        <family val="2"/>
      </rPr>
      <t xml:space="preserve"> tuttanno</t>
    </r>
    <r>
      <rPr>
        <b/>
        <sz val="10"/>
        <rFont val="Arial"/>
        <family val="2"/>
      </rPr>
      <t>=2</t>
    </r>
  </si>
  <si>
    <t>weekly hours of part-year job</t>
  </si>
  <si>
    <t>weekly hours of longest part-year job</t>
  </si>
  <si>
    <t>number of hours</t>
  </si>
  <si>
    <t>zero hours</t>
  </si>
  <si>
    <t>COMMENT: the data provider topcoded the hours at 100 for each single job; when adding the hours of two simultaneous jobs, the same topcode was maintained.</t>
  </si>
  <si>
    <t>1-99</t>
  </si>
  <si>
    <t>100</t>
  </si>
  <si>
    <t>topcode</t>
  </si>
  <si>
    <t>topcode or higher</t>
  </si>
  <si>
    <t>&gt;=100</t>
  </si>
  <si>
    <r>
      <t>sum(</t>
    </r>
    <r>
      <rPr>
        <b/>
        <i/>
        <sz val="12"/>
        <rFont val="Arial"/>
        <family val="2"/>
      </rPr>
      <t>annual hours</t>
    </r>
    <r>
      <rPr>
        <b/>
        <sz val="12"/>
        <rFont val="Arial"/>
        <family val="2"/>
      </rPr>
      <t>) over jobs</t>
    </r>
  </si>
  <si>
    <t>full- year</t>
  </si>
  <si>
    <r>
      <t>10000 + sum(</t>
    </r>
    <r>
      <rPr>
        <b/>
        <i/>
        <sz val="12"/>
        <rFont val="Arial"/>
        <family val="2"/>
      </rPr>
      <t>annual hours</t>
    </r>
    <r>
      <rPr>
        <b/>
        <sz val="12"/>
        <rFont val="Arial"/>
        <family val="2"/>
      </rPr>
      <t>) over jobs</t>
    </r>
  </si>
  <si>
    <t>no part-year jobs</t>
  </si>
  <si>
    <t>no part-year job</t>
  </si>
  <si>
    <t>one part-year job</t>
  </si>
  <si>
    <t>more than one part-year job</t>
  </si>
  <si>
    <t>number of weeks</t>
  </si>
  <si>
    <r>
      <t>count(</t>
    </r>
    <r>
      <rPr>
        <b/>
        <i/>
        <sz val="10"/>
        <rFont val="Arial"/>
        <family val="2"/>
      </rPr>
      <t>tuttanno</t>
    </r>
    <r>
      <rPr>
        <b/>
        <sz val="10"/>
        <rFont val="Arial"/>
        <family val="2"/>
      </rPr>
      <t>=1) over jobs</t>
    </r>
  </si>
  <si>
    <r>
      <t>count(</t>
    </r>
    <r>
      <rPr>
        <b/>
        <i/>
        <sz val="10"/>
        <rFont val="Arial"/>
        <family val="2"/>
      </rPr>
      <t>tuttanno</t>
    </r>
    <r>
      <rPr>
        <b/>
        <sz val="10"/>
        <rFont val="Arial"/>
        <family val="2"/>
      </rPr>
      <t>=2) over jobs</t>
    </r>
  </si>
  <si>
    <t>number of full-year jobs with missing hours</t>
  </si>
  <si>
    <t>at least one full-year job with missing hours</t>
  </si>
  <si>
    <r>
      <t>oretot</t>
    </r>
    <r>
      <rPr>
        <b/>
        <sz val="10"/>
        <rFont val="Arial"/>
        <family val="2"/>
      </rPr>
      <t xml:space="preserve"> if</t>
    </r>
    <r>
      <rPr>
        <b/>
        <i/>
        <sz val="10"/>
        <rFont val="Arial"/>
        <family val="2"/>
      </rPr>
      <t xml:space="preserve"> tuttanno</t>
    </r>
    <r>
      <rPr>
        <b/>
        <sz val="10"/>
        <rFont val="Arial"/>
        <family val="2"/>
      </rPr>
      <t>==1</t>
    </r>
  </si>
  <si>
    <t>no other jobs</t>
  </si>
  <si>
    <r>
      <t>oretot</t>
    </r>
    <r>
      <rPr>
        <b/>
        <sz val="12"/>
        <rFont val="Arial"/>
        <family val="2"/>
      </rPr>
      <t xml:space="preserve"> in full-year job</t>
    </r>
  </si>
  <si>
    <t>sum of weekly hours over full-year jobs</t>
  </si>
  <si>
    <r>
      <t>sum(</t>
    </r>
    <r>
      <rPr>
        <b/>
        <i/>
        <sz val="12"/>
        <rFont val="Arial"/>
        <family val="2"/>
      </rPr>
      <t>oretot</t>
    </r>
    <r>
      <rPr>
        <b/>
        <sz val="12"/>
        <rFont val="Arial"/>
        <family val="2"/>
      </rPr>
      <t>) over full-year jobs</t>
    </r>
  </si>
  <si>
    <r>
      <t>count (</t>
    </r>
    <r>
      <rPr>
        <b/>
        <i/>
        <sz val="10"/>
        <rFont val="Arial"/>
        <family val="2"/>
      </rPr>
      <t>tuttanno</t>
    </r>
    <r>
      <rPr>
        <b/>
        <sz val="10"/>
        <rFont val="Arial"/>
        <family val="2"/>
      </rPr>
      <t>=3) over jobs</t>
    </r>
  </si>
  <si>
    <r>
      <t>oretot</t>
    </r>
    <r>
      <rPr>
        <b/>
        <sz val="12"/>
        <rFont val="Arial"/>
        <family val="2"/>
      </rPr>
      <t xml:space="preserve"> in part-year job</t>
    </r>
  </si>
  <si>
    <t>more than one part year job</t>
  </si>
  <si>
    <t>more than one full year job</t>
  </si>
  <si>
    <r>
      <t xml:space="preserve">count (oretot=. &amp; </t>
    </r>
    <r>
      <rPr>
        <b/>
        <i/>
        <sz val="10"/>
        <rFont val="Arial"/>
        <family val="2"/>
      </rPr>
      <t>tuttanno</t>
    </r>
    <r>
      <rPr>
        <b/>
        <sz val="10"/>
        <rFont val="Arial"/>
        <family val="2"/>
      </rPr>
      <t>=1) over jobs</t>
    </r>
  </si>
  <si>
    <r>
      <t>sum (</t>
    </r>
    <r>
      <rPr>
        <b/>
        <i/>
        <sz val="10"/>
        <rFont val="Arial"/>
        <family val="2"/>
      </rPr>
      <t>oretot</t>
    </r>
    <r>
      <rPr>
        <b/>
        <sz val="10"/>
        <rFont val="Arial"/>
        <family val="2"/>
      </rPr>
      <t xml:space="preserve"> if </t>
    </r>
    <r>
      <rPr>
        <b/>
        <i/>
        <sz val="10"/>
        <rFont val="Arial"/>
        <family val="2"/>
      </rPr>
      <t>tuttanno</t>
    </r>
    <r>
      <rPr>
        <b/>
        <sz val="10"/>
        <rFont val="Arial"/>
        <family val="2"/>
      </rPr>
      <t>=1) over jobs</t>
    </r>
  </si>
  <si>
    <t>number of dependent jobs per person</t>
  </si>
  <si>
    <t>number of full-year full-time dependent jobs per person</t>
  </si>
  <si>
    <r>
      <t>count(</t>
    </r>
    <r>
      <rPr>
        <b/>
        <i/>
        <sz val="10"/>
        <rFont val="Arial"/>
        <family val="2"/>
      </rPr>
      <t>partime</t>
    </r>
    <r>
      <rPr>
        <b/>
        <sz val="10"/>
        <rFont val="Arial"/>
        <family val="2"/>
      </rPr>
      <t>==1 &amp;</t>
    </r>
    <r>
      <rPr>
        <b/>
        <i/>
        <sz val="10"/>
        <rFont val="Arial"/>
        <family val="2"/>
      </rPr>
      <t xml:space="preserve"> tuttanno</t>
    </r>
    <r>
      <rPr>
        <b/>
        <sz val="10"/>
        <rFont val="Arial"/>
        <family val="2"/>
      </rPr>
      <t>=1) over jobs</t>
    </r>
  </si>
  <si>
    <t>at least one full-year full-time dependent job</t>
  </si>
  <si>
    <t>number of part-year full-time dependent jobs</t>
  </si>
  <si>
    <r>
      <t>count(</t>
    </r>
    <r>
      <rPr>
        <b/>
        <i/>
        <sz val="10"/>
        <rFont val="Arial"/>
        <family val="2"/>
      </rPr>
      <t>partime</t>
    </r>
    <r>
      <rPr>
        <b/>
        <sz val="10"/>
        <rFont val="Arial"/>
        <family val="2"/>
      </rPr>
      <t xml:space="preserve">=1 &amp; </t>
    </r>
    <r>
      <rPr>
        <b/>
        <i/>
        <sz val="10"/>
        <rFont val="Arial"/>
        <family val="2"/>
      </rPr>
      <t>tuttanno</t>
    </r>
    <r>
      <rPr>
        <b/>
        <sz val="10"/>
        <rFont val="Arial"/>
        <family val="2"/>
      </rPr>
      <t>=3)</t>
    </r>
  </si>
  <si>
    <r>
      <t>count(</t>
    </r>
    <r>
      <rPr>
        <b/>
        <i/>
        <sz val="10"/>
        <rFont val="Arial"/>
        <family val="2"/>
      </rPr>
      <t>partime</t>
    </r>
    <r>
      <rPr>
        <b/>
        <sz val="10"/>
        <rFont val="Arial"/>
        <family val="2"/>
      </rPr>
      <t xml:space="preserve">=1 &amp; </t>
    </r>
    <r>
      <rPr>
        <b/>
        <i/>
        <sz val="10"/>
        <rFont val="Arial"/>
        <family val="2"/>
      </rPr>
      <t>tuttanno</t>
    </r>
    <r>
      <rPr>
        <b/>
        <sz val="10"/>
        <rFont val="Arial"/>
        <family val="2"/>
      </rPr>
      <t>=2)</t>
    </r>
  </si>
  <si>
    <t>number of occasional full-time dependent jobs</t>
  </si>
  <si>
    <t>no occasional full-time dependent jobs</t>
  </si>
  <si>
    <t>at least one occasional full-time dependent job</t>
  </si>
  <si>
    <t xml:space="preserve">at least one other job </t>
  </si>
  <si>
    <r>
      <t>count(</t>
    </r>
    <r>
      <rPr>
        <b/>
        <i/>
        <sz val="10"/>
        <rFont val="Arial"/>
        <family val="2"/>
      </rPr>
      <t>type</t>
    </r>
    <r>
      <rPr>
        <b/>
        <sz val="10"/>
        <rFont val="Arial"/>
        <family val="2"/>
      </rPr>
      <t>=1) over jobs</t>
    </r>
  </si>
  <si>
    <t>no occasional full-time dependent jobs 
(all dependent jobs are part-time)</t>
  </si>
  <si>
    <t>number of full-year part-time dependent jobs per person</t>
  </si>
  <si>
    <t>at least one full-year part-time dependent job</t>
  </si>
  <si>
    <t>number of part-year part-time dependent jobs</t>
  </si>
  <si>
    <t>number of occasional part-time dependent jobs</t>
  </si>
  <si>
    <t>no occasional part-time dependent jobs</t>
  </si>
  <si>
    <t>at least one occasional part-time dependent job</t>
  </si>
  <si>
    <t>at least one job (of unknown full-year / part-year /occasional distinction)</t>
  </si>
  <si>
    <t>no jobs reported</t>
  </si>
  <si>
    <t>job</t>
  </si>
  <si>
    <t>job record exists</t>
  </si>
  <si>
    <t>no job record</t>
  </si>
  <si>
    <t>LONG LABELS:</t>
  </si>
  <si>
    <t>SHORT LABELS:</t>
  </si>
  <si>
    <t>no change</t>
  </si>
  <si>
    <t>5200+ annual hours</t>
  </si>
  <si>
    <t>whether job record exist</t>
  </si>
  <si>
    <t>Universe</t>
  </si>
  <si>
    <t>100+ weekly hours</t>
  </si>
  <si>
    <t>1-5199</t>
  </si>
  <si>
    <t>1-51</t>
  </si>
  <si>
    <r>
      <t xml:space="preserve">10000 + </t>
    </r>
    <r>
      <rPr>
        <b/>
        <i/>
        <sz val="12"/>
        <rFont val="Arial"/>
        <family val="2"/>
      </rPr>
      <t>oretot</t>
    </r>
    <r>
      <rPr>
        <b/>
        <sz val="12"/>
        <rFont val="Arial"/>
        <family val="2"/>
      </rPr>
      <t xml:space="preserve"> in full-year job</t>
    </r>
  </si>
  <si>
    <r>
      <t xml:space="preserve">20000 + </t>
    </r>
    <r>
      <rPr>
        <b/>
        <i/>
        <sz val="12"/>
        <rFont val="Arial"/>
        <family val="2"/>
      </rPr>
      <t>oretot</t>
    </r>
    <r>
      <rPr>
        <b/>
        <sz val="12"/>
        <rFont val="Arial"/>
        <family val="2"/>
      </rPr>
      <t xml:space="preserve"> in longest part-year job</t>
    </r>
  </si>
  <si>
    <t>10001-10051</t>
  </si>
  <si>
    <t>at least &lt;value&gt; - 10000 weeks</t>
  </si>
  <si>
    <r>
      <t>count(</t>
    </r>
    <r>
      <rPr>
        <b/>
        <i/>
        <sz val="10"/>
        <rFont val="Arial"/>
        <family val="2"/>
      </rPr>
      <t>type</t>
    </r>
    <r>
      <rPr>
        <b/>
        <sz val="10"/>
        <rFont val="Arial"/>
        <family val="2"/>
      </rPr>
      <t>=2,3,4) over jobs</t>
    </r>
  </si>
  <si>
    <t>number of other jobs per person (self-employment, family business, shareholder)</t>
  </si>
  <si>
    <t>count(type=2,3,4) over jobs</t>
  </si>
  <si>
    <t>WARNINGS: Only weeks in full-time dependent employment are in included.  Since ideally pweekft includes both dependent and self-employment, all those identified as having additional jobs whose ft weeks can not be determined are coded above 10000 to indicate that some full-time weeks may be missing.</t>
  </si>
  <si>
    <t>20001-20051</t>
  </si>
  <si>
    <r>
      <t>mesilav</t>
    </r>
    <r>
      <rPr>
        <b/>
        <sz val="12"/>
        <rFont val="Arial"/>
        <family val="2"/>
      </rPr>
      <t>*4.3333 in part-year job</t>
    </r>
  </si>
  <si>
    <r>
      <rPr>
        <b/>
        <sz val="12"/>
        <rFont val="Arial"/>
        <family val="2"/>
      </rPr>
      <t>10000 +</t>
    </r>
    <r>
      <rPr>
        <b/>
        <i/>
        <sz val="12"/>
        <rFont val="Arial"/>
        <family val="2"/>
      </rPr>
      <t xml:space="preserve"> mesilav</t>
    </r>
    <r>
      <rPr>
        <b/>
        <sz val="12"/>
        <rFont val="Arial"/>
        <family val="2"/>
      </rPr>
      <t>*4.3333 in part-year job</t>
    </r>
  </si>
  <si>
    <r>
      <rPr>
        <b/>
        <sz val="12"/>
        <rFont val="Arial"/>
        <family val="2"/>
      </rPr>
      <t>10000 +</t>
    </r>
    <r>
      <rPr>
        <b/>
        <i/>
        <sz val="12"/>
        <rFont val="Arial"/>
        <family val="2"/>
      </rPr>
      <t xml:space="preserve"> mesilav</t>
    </r>
    <r>
      <rPr>
        <b/>
        <sz val="12"/>
        <rFont val="Arial"/>
        <family val="2"/>
      </rPr>
      <t>*4.3333 in longest part-year job</t>
    </r>
  </si>
  <si>
    <t>no full-time dependent job, works in non-dependent employment (self-, family, working shareholder), hours unknown</t>
  </si>
  <si>
    <t>multiple part-year and/or occasional jobs, (10000+weeks in longest full-time job)</t>
  </si>
  <si>
    <t>count(partime=2 &amp; tuttanno=1) over jobs</t>
  </si>
  <si>
    <t>count(partime=2 &amp; tuttanno=2)</t>
  </si>
  <si>
    <t>count(partime=2 &amp; tuttanno=2 &amp; mesilav!=.)</t>
  </si>
  <si>
    <t>count(partime=2 &amp; tuttanno=3)</t>
  </si>
  <si>
    <t>multiple part-year and/or occasional jobs, (10000+weeks in longest part-time job)</t>
  </si>
  <si>
    <t>no part-time dependent job, works in non-dependent employment (self-, family, working shareholder), hours unknown</t>
  </si>
  <si>
    <t>mesilav*4.3333 in part-year part-time job</t>
  </si>
  <si>
    <t>no occasional part-time dependent jobs 
(all dependent jobs are part-time)</t>
  </si>
  <si>
    <r>
      <t>10000 + max(</t>
    </r>
    <r>
      <rPr>
        <b/>
        <i/>
        <sz val="12"/>
        <rFont val="Arial"/>
        <family val="2"/>
      </rPr>
      <t>mesilav</t>
    </r>
    <r>
      <rPr>
        <b/>
        <sz val="12"/>
        <rFont val="Arial"/>
        <family val="2"/>
      </rPr>
      <t>)*4.3333 over part-year part-time jobs</t>
    </r>
  </si>
  <si>
    <r>
      <t xml:space="preserve">10000 + </t>
    </r>
    <r>
      <rPr>
        <b/>
        <i/>
        <sz val="12"/>
        <rFont val="Arial"/>
        <family val="2"/>
      </rPr>
      <t>mesilav</t>
    </r>
    <r>
      <rPr>
        <b/>
        <sz val="12"/>
        <rFont val="Arial"/>
        <family val="2"/>
      </rPr>
      <t>*4.3333 in part-year part-time job</t>
    </r>
  </si>
  <si>
    <t>Contents: potential experience: age - age when started first job</t>
  </si>
  <si>
    <t>page - etalav</t>
  </si>
  <si>
    <t>potential years of experience</t>
  </si>
  <si>
    <t>Did not look for job, in employment</t>
  </si>
  <si>
    <t>Did not look for job, pensioner</t>
  </si>
  <si>
    <t>Did not look for job, not in employment</t>
  </si>
  <si>
    <t>Did not look for job, conscript</t>
  </si>
  <si>
    <t>other self-employed</t>
  </si>
  <si>
    <t>Self-emp; unknown number of persons, contingent worker or n.e.c.</t>
  </si>
  <si>
    <t>Paid Emp; conscripts</t>
  </si>
  <si>
    <t>CONTENTS: annual hours in all jobs</t>
  </si>
  <si>
    <r>
      <t>20000 + sum(</t>
    </r>
    <r>
      <rPr>
        <b/>
        <i/>
        <sz val="12"/>
        <rFont val="Arial"/>
        <family val="2"/>
      </rPr>
      <t>annual hours</t>
    </r>
    <r>
      <rPr>
        <b/>
        <sz val="12"/>
        <rFont val="Arial"/>
        <family val="2"/>
      </rPr>
      <t>) over jobs</t>
    </r>
  </si>
  <si>
    <t>10001-10099</t>
  </si>
  <si>
    <t>20001-20099</t>
  </si>
  <si>
    <t>individuals aged over 14 who were primarily employed, unemployed or job pensioners</t>
  </si>
  <si>
    <t>other employee</t>
  </si>
  <si>
    <t>COMMENT: A number of employees is provided for those who are self-employed.  This number is added to 20000.  Paid employees report ranges.  The average of the range is provided (e.g., 2 for up to 4 employees, 12 for 5 to 19 employees) and added to 10000.  The number of employees in the firm can, therefore, be estimated by subtracting 10000 for the paid employed and 20000 for the self employed.  Employees for the paid employed will tend to be slightly underestimated as "500 or more" employees is coded as 10500 (500).</t>
  </si>
  <si>
    <t>dimaz</t>
  </si>
  <si>
    <t>na - public sector</t>
  </si>
  <si>
    <t>!7</t>
  </si>
  <si>
    <t>not public sector</t>
  </si>
  <si>
    <r>
      <rPr>
        <b/>
        <sz val="12"/>
        <rFont val="Arial"/>
        <family val="2"/>
      </rPr>
      <t xml:space="preserve">20000 + </t>
    </r>
    <r>
      <rPr>
        <b/>
        <i/>
        <sz val="12"/>
        <rFont val="Arial"/>
        <family val="2"/>
      </rPr>
      <t>numadd</t>
    </r>
  </si>
  <si>
    <t>20001-20004</t>
  </si>
  <si>
    <t>20005-20019</t>
  </si>
  <si>
    <t>20020-20049</t>
  </si>
  <si>
    <t>20050-20099</t>
  </si>
  <si>
    <t>20100-20499</t>
  </si>
  <si>
    <t>20500+</t>
  </si>
  <si>
    <t>individuals aged over 14 primarily in employment (excluding conscripts)</t>
  </si>
  <si>
    <t>main job hours missing, hours in other job(s), at least &lt;value&gt;-20000 hours</t>
  </si>
  <si>
    <t>10000-15199</t>
  </si>
  <si>
    <t>20000-25199</t>
  </si>
  <si>
    <t>one or more secondary jobs with missing hours or occasional jobs, at least &lt;value&gt;-10000 hours</t>
  </si>
  <si>
    <r>
      <rPr>
        <b/>
        <sz val="12"/>
        <rFont val="Arial"/>
        <family val="2"/>
      </rPr>
      <t xml:space="preserve">20000 + </t>
    </r>
    <r>
      <rPr>
        <b/>
        <i/>
        <sz val="12"/>
        <rFont val="Arial"/>
        <family val="2"/>
      </rPr>
      <t>oretot</t>
    </r>
    <r>
      <rPr>
        <b/>
        <sz val="12"/>
        <rFont val="Arial"/>
        <family val="2"/>
      </rPr>
      <t xml:space="preserve"> in full-year job</t>
    </r>
  </si>
  <si>
    <r>
      <t>20000 + sum(</t>
    </r>
    <r>
      <rPr>
        <b/>
        <i/>
        <sz val="12"/>
        <rFont val="Arial"/>
        <family val="2"/>
      </rPr>
      <t>oretot</t>
    </r>
    <r>
      <rPr>
        <b/>
        <sz val="12"/>
        <rFont val="Arial"/>
        <family val="2"/>
      </rPr>
      <t>) over full-year jobs</t>
    </r>
  </si>
  <si>
    <t>CONTENTS: Average weekly usual hours worked at all regular jobs</t>
  </si>
  <si>
    <t>at least one part-year job</t>
  </si>
  <si>
    <t>at least one job (of unknown full-year / part-year distinction)</t>
  </si>
  <si>
    <t>no regular jobs reported</t>
  </si>
  <si>
    <r>
      <rPr>
        <b/>
        <sz val="12"/>
        <rFont val="Arial"/>
        <family val="2"/>
      </rPr>
      <t xml:space="preserve">20000 + </t>
    </r>
    <r>
      <rPr>
        <b/>
        <i/>
        <sz val="12"/>
        <rFont val="Arial"/>
        <family val="2"/>
      </rPr>
      <t>oretot</t>
    </r>
    <r>
      <rPr>
        <b/>
        <sz val="12"/>
        <rFont val="Arial"/>
        <family val="2"/>
      </rPr>
      <t xml:space="preserve"> in part-year job</t>
    </r>
  </si>
  <si>
    <t xml:space="preserve"> 10000 + sum(oretot) over full-year jobs</t>
  </si>
  <si>
    <t>totfyhrs</t>
  </si>
  <si>
    <r>
      <t xml:space="preserve">10000 + </t>
    </r>
    <r>
      <rPr>
        <b/>
        <i/>
        <sz val="12"/>
        <rFont val="Arial"/>
        <family val="2"/>
      </rPr>
      <t>tofyhrs</t>
    </r>
  </si>
  <si>
    <r>
      <rPr>
        <b/>
        <sz val="12"/>
        <rFont val="Arial"/>
        <family val="2"/>
      </rPr>
      <t xml:space="preserve">20000 + </t>
    </r>
    <r>
      <rPr>
        <b/>
        <i/>
        <sz val="12"/>
        <rFont val="Arial"/>
        <family val="2"/>
      </rPr>
      <t>totfyhrs</t>
    </r>
  </si>
  <si>
    <r>
      <t xml:space="preserve">20000 + </t>
    </r>
    <r>
      <rPr>
        <b/>
        <i/>
        <sz val="12"/>
        <rFont val="Arial"/>
        <family val="2"/>
      </rPr>
      <t>totfyhrs</t>
    </r>
  </si>
  <si>
    <t>hrsmaxmnts</t>
  </si>
  <si>
    <r>
      <t xml:space="preserve">20000 + </t>
    </r>
    <r>
      <rPr>
        <b/>
        <i/>
        <sz val="12"/>
        <rFont val="Arial"/>
        <family val="2"/>
      </rPr>
      <t>plpyhrs</t>
    </r>
  </si>
  <si>
    <r>
      <rPr>
        <b/>
        <sz val="12"/>
        <rFont val="Arial"/>
        <family val="2"/>
      </rPr>
      <t xml:space="preserve">20000 + </t>
    </r>
    <r>
      <rPr>
        <b/>
        <i/>
        <sz val="12"/>
        <rFont val="Arial"/>
        <family val="2"/>
      </rPr>
      <t>hrsmaxmnts</t>
    </r>
  </si>
  <si>
    <t>no part-year jobs with missing months</t>
  </si>
  <si>
    <r>
      <t xml:space="preserve">oretot </t>
    </r>
    <r>
      <rPr>
        <b/>
        <sz val="10"/>
        <rFont val="Arial"/>
        <family val="2"/>
      </rPr>
      <t>if</t>
    </r>
    <r>
      <rPr>
        <b/>
        <i/>
        <sz val="10"/>
        <rFont val="Arial"/>
        <family val="2"/>
      </rPr>
      <t xml:space="preserve"> tuttanno</t>
    </r>
    <r>
      <rPr>
        <b/>
        <sz val="10"/>
        <rFont val="Arial"/>
        <family val="2"/>
      </rPr>
      <t xml:space="preserve">=2 &amp; </t>
    </r>
    <r>
      <rPr>
        <b/>
        <i/>
        <sz val="10"/>
        <rFont val="Arial"/>
        <family val="2"/>
      </rPr>
      <t>mesilav</t>
    </r>
    <r>
      <rPr>
        <b/>
        <sz val="10"/>
        <rFont val="Arial"/>
        <family val="2"/>
      </rPr>
      <t>=max(</t>
    </r>
    <r>
      <rPr>
        <b/>
        <i/>
        <sz val="10"/>
        <rFont val="Arial"/>
        <family val="2"/>
      </rPr>
      <t xml:space="preserve">mesilav) </t>
    </r>
    <r>
      <rPr>
        <b/>
        <sz val="10"/>
        <rFont val="Arial"/>
        <family val="2"/>
      </rPr>
      <t>over part-year jobs</t>
    </r>
  </si>
  <si>
    <r>
      <t xml:space="preserve">oretot </t>
    </r>
    <r>
      <rPr>
        <b/>
        <sz val="10"/>
        <rFont val="Arial"/>
        <family val="2"/>
      </rPr>
      <t>if</t>
    </r>
    <r>
      <rPr>
        <b/>
        <i/>
        <sz val="10"/>
        <rFont val="Arial"/>
        <family val="2"/>
      </rPr>
      <t xml:space="preserve"> tuttanno</t>
    </r>
    <r>
      <rPr>
        <b/>
        <sz val="10"/>
        <rFont val="Arial"/>
        <family val="2"/>
      </rPr>
      <t xml:space="preserve">=2 &amp; </t>
    </r>
    <r>
      <rPr>
        <b/>
        <i/>
        <sz val="10"/>
        <rFont val="Arial"/>
        <family val="2"/>
      </rPr>
      <t>oretot</t>
    </r>
    <r>
      <rPr>
        <b/>
        <sz val="10"/>
        <rFont val="Arial"/>
        <family val="2"/>
      </rPr>
      <t>=min(oretot</t>
    </r>
    <r>
      <rPr>
        <b/>
        <i/>
        <sz val="10"/>
        <rFont val="Arial"/>
        <family val="2"/>
      </rPr>
      <t xml:space="preserve">) </t>
    </r>
    <r>
      <rPr>
        <b/>
        <sz val="10"/>
        <rFont val="Arial"/>
        <family val="2"/>
      </rPr>
      <t>over part-year jobs</t>
    </r>
  </si>
  <si>
    <t>weekly hours of part-year job with smallest hours</t>
  </si>
  <si>
    <r>
      <t xml:space="preserve">20000 + </t>
    </r>
    <r>
      <rPr>
        <b/>
        <i/>
        <sz val="12"/>
        <rFont val="Arial"/>
        <family val="2"/>
      </rPr>
      <t>oretot</t>
    </r>
    <r>
      <rPr>
        <b/>
        <sz val="12"/>
        <rFont val="Arial"/>
        <family val="2"/>
      </rPr>
      <t xml:space="preserve"> in part-year job with least hours</t>
    </r>
  </si>
  <si>
    <r>
      <t xml:space="preserve">20000 + </t>
    </r>
    <r>
      <rPr>
        <b/>
        <i/>
        <sz val="12"/>
        <rFont val="Arial"/>
        <family val="2"/>
      </rPr>
      <t>pmpyhrs</t>
    </r>
  </si>
  <si>
    <r>
      <t xml:space="preserve">count (mesilav=. &amp; </t>
    </r>
    <r>
      <rPr>
        <b/>
        <i/>
        <sz val="10"/>
        <rFont val="Arial"/>
        <family val="2"/>
      </rPr>
      <t>tuttanno</t>
    </r>
    <r>
      <rPr>
        <b/>
        <sz val="10"/>
        <rFont val="Arial"/>
        <family val="2"/>
      </rPr>
      <t>=2) over jobs</t>
    </r>
  </si>
  <si>
    <t>number of part-year jobs with missiing months</t>
  </si>
  <si>
    <t>at least one part-year job with missing months</t>
  </si>
  <si>
    <t>0-99</t>
  </si>
  <si>
    <t>at least &lt;value&gt;-10000 hours; multiple jobs, hours of full-year job(s)</t>
  </si>
  <si>
    <t>at least &lt;value&gt;-20000 hours; multiple part-year jobs or conscript, hours of longest part-year job</t>
  </si>
  <si>
    <t>missing hours in main job (incl conscript), no other hours info</t>
  </si>
  <si>
    <t>WARNING: The reference period here is the whole year, so that the concept of "usual" or "regular" hours is more difficult to define (as it means both regular and usual over the year).  For persons with full-year jobs only, that was the usual hours in their job(s), but for persons with part-year jobs, the following rules have been adopted: 
- the hours of a part-year job which is in addition to a full-year one(s) are not added to the hours of the full-year job, but the 10000 flag has been used to signal for underestimated hours;
- in the case of missing information for a full-year job (including conscripts), when no other jobs are present, the value of 20000 is assigned ("at least 0 hours");
- in the case of no full-year jobs or full-year jobs with missing information (including conscripts), the hours of the longest part-year job were provided, and the 20000 flag is used to signal for underestimated hours;
- in case of several part-year jobs with the same number of months, or if one of the part-year jobs has missing months, the hours in the job with lowest hours have been used and flagged in with 20000 to signal underestimated hours.</t>
  </si>
  <si>
    <t>COMMENT: In case the information on annual hours of one of several jobs is missing (either because of missing hours, or because of missing months), the hours of the other job(s) have been calculated.  The 10000 and 20000 flags are used to signal underestimation of the actual total annual hours.  If hours in main job are known, other hours are included in the 10000 category.  If main job hours are missing, hours are summed in the 20000 category.</t>
  </si>
  <si>
    <t>COMMENT: By definition, occasional jobs do not have a length over the year (i.e., there is no information on the number of months), so that it is not possible to annualise the weekly hours of occasional jobs.  Therefore, if a person has an occasional job (whether in addition to another job or as an only job), the weekly hours have been considered as the annual ones (under the assumption that the person has worked at least one week at that occasional job), and the flag 10000 (or 20000) has been added to warn for underestimated total annual hours.</t>
  </si>
  <si>
    <t>WARNING:  Length of conscript service is unavailable.  Information about conscripts includes only other jobs held during the year.  Therefore, a full-year, full-time conscript will be shown as having 0 weeks, while a part-year conscript may have up to 52 weeks in other jobs.</t>
  </si>
  <si>
    <t>no weeks worked</t>
  </si>
  <si>
    <r>
      <rPr>
        <b/>
        <sz val="12"/>
        <rFont val="Arial"/>
        <family val="2"/>
      </rPr>
      <t>20000 +</t>
    </r>
    <r>
      <rPr>
        <b/>
        <i/>
        <sz val="12"/>
        <rFont val="Arial"/>
        <family val="2"/>
      </rPr>
      <t xml:space="preserve"> mesilav</t>
    </r>
    <r>
      <rPr>
        <b/>
        <sz val="12"/>
        <rFont val="Arial"/>
        <family val="2"/>
      </rPr>
      <t>*4.3333 in part-year part-time job</t>
    </r>
  </si>
  <si>
    <r>
      <t>20000 + max(</t>
    </r>
    <r>
      <rPr>
        <b/>
        <i/>
        <sz val="12"/>
        <rFont val="Arial"/>
        <family val="2"/>
      </rPr>
      <t>mesilav</t>
    </r>
    <r>
      <rPr>
        <b/>
        <sz val="12"/>
        <rFont val="Arial"/>
        <family val="2"/>
      </rPr>
      <t>)*4.3333 over part-year part-time jobs</t>
    </r>
  </si>
  <si>
    <t>part-year and/or occasional dependent employment in addition to other employment type (self-, family, working shareholder) (20000 + weeks in part-year job)</t>
  </si>
  <si>
    <r>
      <t xml:space="preserve">20000 + </t>
    </r>
    <r>
      <rPr>
        <b/>
        <i/>
        <sz val="12"/>
        <rFont val="Arial"/>
        <family val="2"/>
      </rPr>
      <t>mesilav</t>
    </r>
    <r>
      <rPr>
        <b/>
        <sz val="12"/>
        <rFont val="Arial"/>
        <family val="2"/>
      </rPr>
      <t>*4.3333 in part-year part-time job</t>
    </r>
  </si>
  <si>
    <t>CONTENTS: weeks worked full-time at all jobs as dependent employee (excluding conscript service)</t>
  </si>
  <si>
    <t>COMMENTS: Full-time weeks worked is flagged in the following manner:
0-52 weeks (no flag) : (1) at least one full-year full-time dependent job; (2) one job only, in dependent employment, full-time, part-year
10000-10051 (10000 flag) : dependent jobs only, multiple part-year and/or occasional full-time job(s) (10000 + weeks in part-year job); Information from the longest observed full-time job is used.
20000 : no full-time dependent job, works in non-dependent employment (self-, family, working shareholder), hours unknown
20001-20051 (20000 flag) : part-year and/or occasional dependent employment in addition to other employment type (self-, family, working shareholder) (20000 + weeks in part-year job)</t>
  </si>
  <si>
    <t>CONTENTS: weeks worked part-time at all jobs as dependent employee (excluding conscript service)</t>
  </si>
  <si>
    <t>COMMENTS: part-time weeks worked is flagged in the following manner:
0-52 weeks (no flag) : (1) at least one full-year part-time dependent job; (2) one job only, in dependent employment, part-time, part-year
10000-10051 (10000 flag) : dependent jobs only, multiple part-year and/or occasional part-time job(s) (10000 + weeks in part-year job); Information from the longest observed part-time job is used.
20000 : no part-time dependent job, works in non-dependent employment (self-, family, working shareholder), hours unknown
20001-20051 (20000 flag) : part-year and/or occasional dependent employment in addition to other employment type (self-, family, working shareholder) (20000 + weeks in part-year job)</t>
  </si>
  <si>
    <t>WARNINGS: Only weeks in part-time dependent employment are in included.  Since ideally pweekpt includes both dependent and self-employment, all those identified as having additional jobs whose pt weeks can not be determined are coded above 10000 to indicate that some part-time weeks may be missing.</t>
  </si>
  <si>
    <t>number of dependent jobs with missing pt/PT or FY/PY/occasional</t>
  </si>
  <si>
    <t>no full-time weeks worked</t>
  </si>
  <si>
    <t>full-year, full-time</t>
  </si>
  <si>
    <t>full-year, part-time</t>
  </si>
  <si>
    <t>no part-time weeks worked</t>
  </si>
  <si>
    <t>full-year</t>
  </si>
  <si>
    <t>COMMENTS: In case of more than one part-year or occasional job, because it was impossible to determine their simultaneity, the weeks worked at the longest job were included, and the 10000s flag was used to signal for possible underestimation. Similarly, in case of only occasional job(s), the value of 10001 has been assigned to reflect at least 1 week worked.</t>
  </si>
  <si>
    <t>prevalent status in 2000</t>
  </si>
  <si>
    <t>count(tuttanno==3) over jobs)</t>
  </si>
  <si>
    <t>1, 2 or 4</t>
  </si>
  <si>
    <t>non family business</t>
  </si>
  <si>
    <t>family business</t>
  </si>
  <si>
    <t>months worked</t>
  </si>
  <si>
    <r>
      <t>count [</t>
    </r>
    <r>
      <rPr>
        <b/>
        <i/>
        <sz val="10"/>
        <rFont val="Arial"/>
        <family val="2"/>
      </rPr>
      <t>tuttanno</t>
    </r>
    <r>
      <rPr>
        <b/>
        <sz val="10"/>
        <rFont val="Arial"/>
        <family val="2"/>
      </rPr>
      <t>==1 or sum (</t>
    </r>
    <r>
      <rPr>
        <b/>
        <i/>
        <sz val="10"/>
        <rFont val="Arial"/>
        <family val="2"/>
      </rPr>
      <t>mesilav</t>
    </r>
    <r>
      <rPr>
        <b/>
        <sz val="10"/>
        <rFont val="Arial"/>
        <family val="2"/>
      </rPr>
      <t>) over fam bus=12] over jobs&gt;=1</t>
    </r>
  </si>
  <si>
    <t>YES</t>
  </si>
  <si>
    <t>NO</t>
  </si>
  <si>
    <r>
      <t>count(</t>
    </r>
    <r>
      <rPr>
        <b/>
        <i/>
        <sz val="10"/>
        <rFont val="Arial"/>
        <family val="2"/>
      </rPr>
      <t>tuttanno</t>
    </r>
    <r>
      <rPr>
        <b/>
        <sz val="10"/>
        <rFont val="Arial"/>
        <family val="2"/>
      </rPr>
      <t>==1-2) over jobs</t>
    </r>
  </si>
  <si>
    <t>page-etalav</t>
  </si>
  <si>
    <t>potential experience</t>
  </si>
  <si>
    <t>new worker</t>
  </si>
  <si>
    <t>experienced worker</t>
  </si>
  <si>
    <t>employed</t>
  </si>
  <si>
    <t>never worked, new worker</t>
  </si>
  <si>
    <t>Emp %</t>
  </si>
  <si>
    <t>Emp (15+) %</t>
  </si>
  <si>
    <t>Not looked for job; care of children or elderly</t>
  </si>
  <si>
    <t>Not looked for job; spend time with family</t>
  </si>
  <si>
    <t>Not looked for job; other family reasons</t>
  </si>
  <si>
    <t>Not looked for job; no need of extra income</t>
  </si>
  <si>
    <t>Not looked for job; difficulty in finding job</t>
  </si>
  <si>
    <t>Not looked for job; health/disability reasons</t>
  </si>
  <si>
    <t>Not looked for job; waiting for public competitve exams</t>
  </si>
  <si>
    <t>Not looked for job; studying</t>
  </si>
  <si>
    <t>Not looked for job; doing/waiting to do military service</t>
  </si>
  <si>
    <t>mcerc</t>
  </si>
  <si>
    <t>reason why not looked</t>
  </si>
  <si>
    <t>family reasons: care of children or elderly</t>
  </si>
  <si>
    <t>family reasons: spend time with family</t>
  </si>
  <si>
    <t>family reasons: other</t>
  </si>
  <si>
    <t>no need of extra income</t>
  </si>
  <si>
    <t>not worthwhile economically</t>
  </si>
  <si>
    <t>difficulty of finding job</t>
  </si>
  <si>
    <t>health/disability reasons</t>
  </si>
  <si>
    <t>waiting for public competitve exams</t>
  </si>
  <si>
    <t>studying</t>
  </si>
  <si>
    <t>doing/waiting to do military service</t>
  </si>
  <si>
    <t>other reasons</t>
  </si>
  <si>
    <t>all individuals</t>
  </si>
  <si>
    <t>IT98: PUMAS</t>
  </si>
  <si>
    <t>IT98: PHOURSU</t>
  </si>
  <si>
    <t>IT98: PSLOT1</t>
  </si>
  <si>
    <t>IT98: PWEEKTL</t>
  </si>
  <si>
    <t>IT98: PWEEKFT</t>
  </si>
  <si>
    <t>IT98: PWEEKPT</t>
  </si>
  <si>
    <t>IT98: PWEXPTL</t>
  </si>
  <si>
    <t>IT98: PSEARCH</t>
  </si>
  <si>
    <t>11,12,20,99</t>
  </si>
  <si>
    <t>IT98: Determination of the main job</t>
  </si>
  <si>
    <t>individuals aged 15 or over with at least one job during 1998 or whose main activity was employment</t>
  </si>
  <si>
    <t>1-5, 49</t>
  </si>
  <si>
    <t>IT98: PACTIV</t>
  </si>
  <si>
    <t>individuals aged 15 or over with at least one job during 1998 or unemployed or job pensioners</t>
  </si>
  <si>
    <t>Reference period: calendar year 1998</t>
  </si>
  <si>
    <t>individuals aged 15 or over &amp; employed in 1998</t>
  </si>
  <si>
    <t>COMMENT: Includes regular hours of the not employed during 1998 period(s) of employment</t>
  </si>
  <si>
    <t>individuals aged 15 or over with at least one job as employee during 1998</t>
  </si>
  <si>
    <t>IT98: PIND</t>
  </si>
  <si>
    <t>IT98: PTYPEWK</t>
  </si>
  <si>
    <t>IT98: PSKILL</t>
  </si>
  <si>
    <t>prevalent status in 1998</t>
  </si>
  <si>
    <t>individuals aged 15 or over, held job in 1998, not in public sector employment</t>
  </si>
  <si>
    <t>IT98: PNEMP</t>
  </si>
  <si>
    <t>IT98: PFULPAR</t>
  </si>
  <si>
    <t>IT98: PTENURE</t>
  </si>
  <si>
    <t>IT98: PCLFS</t>
  </si>
  <si>
    <t>situat</t>
  </si>
  <si>
    <t>employment status at present</t>
  </si>
  <si>
    <t>pensioner</t>
  </si>
  <si>
    <t>Emp; employed</t>
  </si>
  <si>
    <t>Unemp; first-job seeker</t>
  </si>
  <si>
    <t>Unemp; unemployed</t>
  </si>
  <si>
    <t>6-8</t>
  </si>
  <si>
    <t>well-off</t>
  </si>
  <si>
    <t>IT98: PCMAS</t>
  </si>
  <si>
    <t>not missing</t>
  </si>
  <si>
    <t>main job identified</t>
  </si>
  <si>
    <t>main job missing</t>
  </si>
  <si>
    <t>NA</t>
  </si>
  <si>
    <t>not 7</t>
  </si>
  <si>
    <t>in sample</t>
  </si>
  <si>
    <t>not in sample</t>
  </si>
  <si>
    <t>year of birth of household head</t>
  </si>
  <si>
    <t>odd year</t>
  </si>
  <si>
    <t>even year</t>
  </si>
  <si>
    <r>
      <rPr>
        <b/>
        <i/>
        <sz val="10"/>
        <rFont val="Arial"/>
        <family val="2"/>
      </rPr>
      <t>anasc</t>
    </r>
    <r>
      <rPr>
        <b/>
        <sz val="10"/>
        <rFont val="Arial"/>
        <family val="2"/>
      </rPr>
      <t xml:space="preserve"> if </t>
    </r>
    <r>
      <rPr>
        <b/>
        <i/>
        <sz val="10"/>
        <rFont val="Arial"/>
        <family val="2"/>
      </rPr>
      <t>nord</t>
    </r>
    <r>
      <rPr>
        <b/>
        <sz val="10"/>
        <rFont val="Arial"/>
        <family val="2"/>
      </rPr>
      <t xml:space="preserve">=1 </t>
    </r>
  </si>
  <si>
    <t>mi or na</t>
  </si>
  <si>
    <t>Indist; prevalently job pensioner in 1998</t>
  </si>
  <si>
    <t>Indist; prevalently student in 1998</t>
  </si>
  <si>
    <t>Indist; prevalently homemaker in 1998</t>
  </si>
  <si>
    <t>Indist; prevalently well-off in 1998</t>
  </si>
  <si>
    <t>Indist; prevalently non-job pensioner in 1998</t>
  </si>
  <si>
    <t>Indist; prevalently pre-school age child in 1998</t>
  </si>
  <si>
    <t>Indist; prevalently conscript in 1998</t>
  </si>
  <si>
    <t>NILF; pensioner</t>
  </si>
  <si>
    <t>Indist; currently employed, prevalently employed in 1998</t>
  </si>
  <si>
    <t>Indist; currently employed, prevalently conscript in 1998</t>
  </si>
  <si>
    <t>Indist; currently employed, prevalently unemployed in 1998</t>
  </si>
  <si>
    <t>Indist; currently employed, prevalently not in the labour force in 1998</t>
  </si>
  <si>
    <t>Indist; unknown if currently employed, prevalently employed in 1998</t>
  </si>
  <si>
    <t>Indist; unknown if currently employed, prevalently conscript in 1998</t>
  </si>
  <si>
    <t>Indist; unknown if currently employed, prevalently unemployed in 1998</t>
  </si>
  <si>
    <t>Indist; unknown if currently employed, prevalently not in the labour force in 1998</t>
  </si>
  <si>
    <t>-</t>
  </si>
  <si>
    <t>all individuals in 2nd rotation sample (in households whose head was born in an odd year)</t>
  </si>
  <si>
    <t>Not Employed; prevalently not employed in 1998</t>
  </si>
  <si>
    <t>Not Employed; currently pensioner, prevalently not employed in 1998</t>
  </si>
  <si>
    <t>Not Employed; currently pensioner, prevalently employed in 1998</t>
  </si>
  <si>
    <t>Not Employed; currently first-job seeker</t>
  </si>
  <si>
    <t>Not Employed; currently unemployed</t>
  </si>
  <si>
    <t>Not looked for job; not worthwhile economically</t>
  </si>
  <si>
    <r>
      <rPr>
        <sz val="10"/>
        <rFont val="Arial"/>
        <family val="2"/>
      </rPr>
      <t xml:space="preserve">self-emp, </t>
    </r>
    <r>
      <rPr>
        <i/>
        <sz val="10"/>
        <rFont val="Arial"/>
        <family val="2"/>
      </rPr>
      <t>&lt;value&gt;-20000</t>
    </r>
    <r>
      <rPr>
        <sz val="10"/>
        <rFont val="Arial"/>
        <family val="2"/>
      </rPr>
      <t xml:space="preserve"> workers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</si>
</sst>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000"/>
    <numFmt numFmtId="184" formatCode="0.0000000"/>
    <numFmt numFmtId="185" formatCode="0.000000"/>
    <numFmt numFmtId="186" formatCode="0.00000"/>
    <numFmt numFmtId="187" formatCode="_-* #,##0.000_-;\-* #,##0.000_-;_-* &quot;-&quot;??_-;_-@_-"/>
    <numFmt numFmtId="188" formatCode="_-* #,##0.0000_-;\-* #,##0.0000_-;_-* &quot;-&quot;??_-;_-@_-"/>
    <numFmt numFmtId="189" formatCode="_-* #,##0.0_-;\-* #,##0.0_-;_-* &quot;-&quot;??_-;_-@_-"/>
    <numFmt numFmtId="190" formatCode="_-* #,##0_-;\-* #,##0_-;_-* &quot;-&quot;??_-;_-@_-"/>
    <numFmt numFmtId="191" formatCode="#,##0_ ;\-#,##0\ "/>
    <numFmt numFmtId="192" formatCode="0.0"/>
  </numFmts>
  <fonts count="51">
    <font>
      <sz val="10"/>
      <name val="Arial"/>
      <family val="0"/>
    </font>
    <font>
      <sz val="8"/>
      <name val="Arial"/>
      <family val="2"/>
    </font>
    <font>
      <b/>
      <sz val="10"/>
      <name val="Arial"/>
      <family val="2"/>
    </font>
    <font>
      <b/>
      <i/>
      <sz val="10"/>
      <name val="Arial"/>
      <family val="2"/>
    </font>
    <font>
      <sz val="10"/>
      <color indexed="14"/>
      <name val="Arial"/>
      <family val="2"/>
    </font>
    <font>
      <sz val="10"/>
      <color indexed="9"/>
      <name val="Arial"/>
      <family val="2"/>
    </font>
    <font>
      <b/>
      <sz val="12"/>
      <name val="Arial"/>
      <family val="2"/>
    </font>
    <font>
      <i/>
      <sz val="10"/>
      <name val="Arial"/>
      <family val="2"/>
    </font>
    <font>
      <b/>
      <i/>
      <sz val="12"/>
      <name val="Arial"/>
      <family val="2"/>
    </font>
    <font>
      <sz val="10"/>
      <color indexed="8"/>
      <name val="Arial"/>
      <family val="2"/>
    </font>
    <font>
      <b/>
      <sz val="10"/>
      <color indexed="12"/>
      <name val="Arial"/>
      <family val="2"/>
    </font>
    <font>
      <b/>
      <sz val="8"/>
      <name val="Tahoma"/>
      <family val="2"/>
    </font>
    <font>
      <sz val="8"/>
      <name val="Tahoma"/>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3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70C0"/>
      <name val="Arial"/>
      <family val="2"/>
    </font>
    <font>
      <b/>
      <sz val="10"/>
      <color rgb="FF0000FF"/>
      <name val="Arial"/>
      <family val="2"/>
    </font>
    <font>
      <b/>
      <sz val="10"/>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theme="0" tint="-0.24997000396251678"/>
        <bgColor indexed="64"/>
      </patternFill>
    </fill>
    <fill>
      <patternFill patternType="solid">
        <fgColor rgb="FF00FF00"/>
        <bgColor indexed="64"/>
      </patternFill>
    </fill>
    <fill>
      <patternFill patternType="solid">
        <fgColor rgb="FFFF0000"/>
        <bgColor indexed="64"/>
      </patternFill>
    </fill>
    <fill>
      <patternFill patternType="solid">
        <fgColor rgb="FF99CCFF"/>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99CC"/>
        <bgColor indexed="64"/>
      </patternFill>
    </fill>
    <fill>
      <patternFill patternType="solid">
        <fgColor rgb="FF93CDDD"/>
        <bgColor indexed="64"/>
      </patternFill>
    </fill>
    <fill>
      <patternFill patternType="solid">
        <fgColor rgb="FFFFC00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double"/>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medium"/>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medium"/>
      <bottom style="medium"/>
    </border>
    <border>
      <left style="medium"/>
      <right style="medium"/>
      <top>
        <color indexed="63"/>
      </top>
      <bottom style="medium"/>
    </border>
    <border>
      <left style="thin"/>
      <right>
        <color indexed="63"/>
      </right>
      <top style="thin"/>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medium"/>
    </border>
    <border>
      <left style="thin"/>
      <right style="medium"/>
      <top style="thin"/>
      <bottom style="thin"/>
    </border>
    <border>
      <left style="thin"/>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style="medium"/>
      <bottom style="thin"/>
    </border>
    <border>
      <left>
        <color indexed="63"/>
      </left>
      <right style="thin"/>
      <top>
        <color indexed="63"/>
      </top>
      <bottom style="medium"/>
    </border>
    <border>
      <left style="thin"/>
      <right style="medium"/>
      <top>
        <color indexed="63"/>
      </top>
      <bottom style="thin"/>
    </border>
    <border>
      <left>
        <color indexed="63"/>
      </left>
      <right style="medium"/>
      <top style="thin"/>
      <bottom>
        <color indexed="63"/>
      </bottom>
    </border>
    <border>
      <left style="medium"/>
      <right style="medium"/>
      <top style="thin"/>
      <bottom style="thin"/>
    </border>
    <border>
      <left style="medium"/>
      <right style="medium"/>
      <top style="thin"/>
      <bottom>
        <color indexed="63"/>
      </bottom>
    </border>
    <border>
      <left style="thin"/>
      <right style="thin"/>
      <top style="medium"/>
      <bottom style="medium"/>
    </border>
    <border>
      <left style="double"/>
      <right style="thin"/>
      <top>
        <color indexed="63"/>
      </top>
      <bottom>
        <color indexed="63"/>
      </bottom>
    </border>
    <border>
      <left style="double"/>
      <right>
        <color indexed="63"/>
      </right>
      <top>
        <color indexed="63"/>
      </top>
      <bottom style="thin"/>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medium"/>
    </border>
    <border>
      <left style="double"/>
      <right>
        <color indexed="63"/>
      </right>
      <top style="thin"/>
      <bottom>
        <color indexed="63"/>
      </bottom>
    </border>
    <border>
      <left style="double"/>
      <right style="medium"/>
      <top>
        <color indexed="63"/>
      </top>
      <bottom style="medium"/>
    </border>
    <border>
      <left style="double"/>
      <right>
        <color indexed="63"/>
      </right>
      <top style="medium"/>
      <bottom>
        <color indexed="63"/>
      </bottom>
    </border>
    <border>
      <left style="double"/>
      <right>
        <color indexed="63"/>
      </right>
      <top>
        <color indexed="63"/>
      </top>
      <bottom style="medium"/>
    </border>
    <border>
      <left style="medium"/>
      <right>
        <color indexed="63"/>
      </right>
      <top style="thin"/>
      <bottom>
        <color indexed="63"/>
      </bottom>
    </border>
    <border>
      <left style="thin"/>
      <right style="thin"/>
      <top style="thin"/>
      <bottom>
        <color indexed="63"/>
      </bottom>
    </border>
    <border>
      <left style="medium"/>
      <right style="medium"/>
      <top style="thin"/>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style="thin"/>
      <top style="medium"/>
      <bottom style="medium"/>
    </border>
    <border>
      <left style="thin"/>
      <right style="medium"/>
      <top style="medium"/>
      <bottom style="thin"/>
    </border>
    <border>
      <left>
        <color indexed="63"/>
      </left>
      <right style="thin"/>
      <top style="medium"/>
      <bottom style="thin"/>
    </border>
    <border>
      <left>
        <color indexed="63"/>
      </left>
      <right style="thin"/>
      <top>
        <color indexed="63"/>
      </top>
      <bottom style="thin"/>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color indexed="63"/>
      </left>
      <right style="double"/>
      <top style="medium"/>
      <bottom>
        <color indexed="63"/>
      </bottom>
    </border>
    <border>
      <left style="thin"/>
      <right style="double"/>
      <top>
        <color indexed="63"/>
      </top>
      <bottom>
        <color indexed="63"/>
      </bottom>
    </border>
    <border>
      <left style="medium"/>
      <right style="thin"/>
      <top style="medium"/>
      <bottom>
        <color indexed="63"/>
      </bottom>
    </border>
    <border>
      <left style="thin"/>
      <right style="medium"/>
      <top>
        <color indexed="63"/>
      </top>
      <bottom style="medium"/>
    </border>
    <border>
      <left style="medium"/>
      <right style="medium"/>
      <top>
        <color indexed="63"/>
      </top>
      <bottom style="thin"/>
    </border>
    <border>
      <left>
        <color indexed="63"/>
      </left>
      <right style="double"/>
      <top style="thin"/>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79">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horizontal="center"/>
    </xf>
    <xf numFmtId="0" fontId="4" fillId="0" borderId="0" xfId="0" applyFont="1" applyFill="1" applyBorder="1" applyAlignment="1">
      <alignment vertical="top"/>
    </xf>
    <xf numFmtId="0" fontId="0" fillId="0" borderId="0" xfId="0" applyFont="1" applyAlignment="1">
      <alignment horizontal="center"/>
    </xf>
    <xf numFmtId="0" fontId="4" fillId="0" borderId="0" xfId="0" applyFont="1" applyFill="1" applyAlignment="1">
      <alignment/>
    </xf>
    <xf numFmtId="0" fontId="4" fillId="0" borderId="0" xfId="0" applyFont="1" applyFill="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ill="1" applyBorder="1" applyAlignment="1">
      <alignment horizontal="center"/>
    </xf>
    <xf numFmtId="190" fontId="0" fillId="33" borderId="10" xfId="42" applyNumberFormat="1" applyFill="1" applyBorder="1" applyAlignment="1">
      <alignment horizontal="center"/>
    </xf>
    <xf numFmtId="0" fontId="0" fillId="0" borderId="0" xfId="0" applyBorder="1" applyAlignment="1">
      <alignmen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190" fontId="0" fillId="34" borderId="11" xfId="42" applyNumberFormat="1" applyFont="1" applyFill="1" applyBorder="1" applyAlignment="1">
      <alignment horizontal="center"/>
    </xf>
    <xf numFmtId="190" fontId="0" fillId="34" borderId="0" xfId="42" applyNumberFormat="1"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4" fillId="0" borderId="0" xfId="0" applyFont="1" applyFill="1" applyBorder="1" applyAlignment="1">
      <alignment horizontal="right" vertical="top"/>
    </xf>
    <xf numFmtId="190" fontId="0" fillId="35" borderId="10" xfId="42" applyNumberFormat="1" applyFill="1" applyBorder="1" applyAlignment="1">
      <alignment horizontal="center" vertical="center"/>
    </xf>
    <xf numFmtId="0" fontId="0" fillId="0" borderId="0" xfId="0" applyAlignment="1">
      <alignment horizontal="center" vertical="center"/>
    </xf>
    <xf numFmtId="190" fontId="0" fillId="0" borderId="0" xfId="42" applyNumberFormat="1" applyAlignment="1">
      <alignment horizontal="center" vertical="center"/>
    </xf>
    <xf numFmtId="0" fontId="0" fillId="0" borderId="0" xfId="0" applyFont="1" applyBorder="1" applyAlignment="1">
      <alignment horizontal="center"/>
    </xf>
    <xf numFmtId="0" fontId="0" fillId="0" borderId="0" xfId="0" applyFont="1" applyBorder="1" applyAlignment="1">
      <alignment/>
    </xf>
    <xf numFmtId="0" fontId="2" fillId="0" borderId="12" xfId="0" applyFont="1" applyFill="1" applyBorder="1" applyAlignment="1">
      <alignment horizont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0" fillId="0" borderId="0" xfId="0" applyNumberFormat="1" applyFont="1" applyAlignment="1">
      <alignment horizontal="center"/>
    </xf>
    <xf numFmtId="3" fontId="0" fillId="0" borderId="0" xfId="0" applyNumberFormat="1"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textRotation="90" wrapText="1"/>
    </xf>
    <xf numFmtId="0" fontId="3" fillId="0" borderId="10" xfId="0" applyFont="1" applyBorder="1" applyAlignment="1">
      <alignment vertical="center" textRotation="90" wrapText="1"/>
    </xf>
    <xf numFmtId="0" fontId="2" fillId="0" borderId="10"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vertical="center"/>
    </xf>
    <xf numFmtId="3" fontId="0" fillId="0" borderId="0" xfId="0" applyNumberFormat="1" applyFont="1" applyBorder="1" applyAlignment="1">
      <alignment horizontal="center"/>
    </xf>
    <xf numFmtId="3" fontId="0" fillId="34" borderId="22" xfId="0" applyNumberFormat="1" applyFont="1" applyFill="1" applyBorder="1" applyAlignment="1">
      <alignment horizontal="center" vertical="center" wrapText="1"/>
    </xf>
    <xf numFmtId="3" fontId="0" fillId="33" borderId="23" xfId="0" applyNumberFormat="1" applyFont="1" applyFill="1" applyBorder="1" applyAlignment="1">
      <alignment horizontal="center" vertical="center" wrapText="1"/>
    </xf>
    <xf numFmtId="3" fontId="0" fillId="33" borderId="24" xfId="0" applyNumberFormat="1" applyFont="1" applyFill="1" applyBorder="1" applyAlignment="1">
      <alignment horizontal="center" vertical="center" wrapText="1"/>
    </xf>
    <xf numFmtId="3" fontId="0" fillId="33" borderId="24" xfId="0" applyNumberFormat="1" applyFont="1" applyFill="1" applyBorder="1" applyAlignment="1">
      <alignment horizontal="center" vertical="center"/>
    </xf>
    <xf numFmtId="190" fontId="0" fillId="0" borderId="25" xfId="0" applyNumberFormat="1" applyBorder="1" applyAlignment="1">
      <alignment/>
    </xf>
    <xf numFmtId="190" fontId="0" fillId="33" borderId="10" xfId="0" applyNumberFormat="1" applyFill="1" applyBorder="1" applyAlignment="1">
      <alignment horizontal="center" vertical="center"/>
    </xf>
    <xf numFmtId="190" fontId="0" fillId="34" borderId="10" xfId="0" applyNumberFormat="1" applyFill="1" applyBorder="1" applyAlignment="1">
      <alignment horizontal="center" vertical="center"/>
    </xf>
    <xf numFmtId="190" fontId="0" fillId="35" borderId="10" xfId="0" applyNumberFormat="1" applyFill="1" applyBorder="1" applyAlignment="1">
      <alignment horizontal="center" vertical="center"/>
    </xf>
    <xf numFmtId="49" fontId="2" fillId="0" borderId="17" xfId="0" applyNumberFormat="1" applyFont="1" applyBorder="1" applyAlignment="1">
      <alignment vertical="center" wrapText="1"/>
    </xf>
    <xf numFmtId="49" fontId="2" fillId="0" borderId="26" xfId="0" applyNumberFormat="1" applyFont="1" applyBorder="1" applyAlignment="1">
      <alignment vertical="center" wrapText="1"/>
    </xf>
    <xf numFmtId="0" fontId="2" fillId="0" borderId="14" xfId="0" applyFont="1" applyFill="1" applyBorder="1" applyAlignment="1" quotePrefix="1">
      <alignment horizontal="center" vertical="center" wrapText="1"/>
    </xf>
    <xf numFmtId="49"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0" fontId="3" fillId="0" borderId="17" xfId="0" applyFont="1" applyBorder="1" applyAlignment="1">
      <alignment vertical="center" textRotation="90" wrapText="1"/>
    </xf>
    <xf numFmtId="0" fontId="2" fillId="0" borderId="26" xfId="0" applyFont="1" applyBorder="1" applyAlignment="1">
      <alignment vertical="center" wrapText="1"/>
    </xf>
    <xf numFmtId="0" fontId="3" fillId="0" borderId="26" xfId="0" applyFont="1" applyBorder="1" applyAlignment="1">
      <alignment vertical="center" textRotation="90" wrapText="1"/>
    </xf>
    <xf numFmtId="0" fontId="2" fillId="0" borderId="26" xfId="0" applyFont="1" applyBorder="1" applyAlignment="1">
      <alignment vertical="center" textRotation="90" wrapText="1"/>
    </xf>
    <xf numFmtId="0" fontId="2" fillId="0" borderId="27" xfId="0" applyFont="1" applyBorder="1" applyAlignment="1">
      <alignment vertical="center" wrapText="1"/>
    </xf>
    <xf numFmtId="0" fontId="2" fillId="0" borderId="18" xfId="0" applyFont="1" applyBorder="1" applyAlignment="1">
      <alignment vertical="center"/>
    </xf>
    <xf numFmtId="0" fontId="2" fillId="0" borderId="28" xfId="0" applyFont="1" applyBorder="1" applyAlignment="1">
      <alignment vertical="center"/>
    </xf>
    <xf numFmtId="0" fontId="3" fillId="0" borderId="28" xfId="0" applyFont="1" applyBorder="1" applyAlignment="1">
      <alignment vertical="center" textRotation="90"/>
    </xf>
    <xf numFmtId="0" fontId="2" fillId="0" borderId="28" xfId="0" applyFont="1" applyBorder="1" applyAlignment="1">
      <alignment vertical="center" textRotation="90"/>
    </xf>
    <xf numFmtId="49" fontId="2" fillId="0" borderId="28" xfId="0" applyNumberFormat="1" applyFont="1" applyBorder="1" applyAlignment="1">
      <alignment vertical="center"/>
    </xf>
    <xf numFmtId="0" fontId="0" fillId="0" borderId="0" xfId="0" applyFont="1" applyFill="1" applyAlignment="1">
      <alignment horizontal="right"/>
    </xf>
    <xf numFmtId="190" fontId="0" fillId="34" borderId="0" xfId="42" applyNumberFormat="1" applyFill="1" applyBorder="1" applyAlignment="1">
      <alignment horizontal="center"/>
    </xf>
    <xf numFmtId="3" fontId="0" fillId="34" borderId="29" xfId="0" applyNumberFormat="1" applyFont="1" applyFill="1" applyBorder="1" applyAlignment="1">
      <alignment horizontal="center" vertical="center" wrapText="1"/>
    </xf>
    <xf numFmtId="3" fontId="0" fillId="34" borderId="30" xfId="0" applyNumberFormat="1" applyFont="1" applyFill="1" applyBorder="1" applyAlignment="1">
      <alignment horizontal="center" vertical="center" wrapText="1"/>
    </xf>
    <xf numFmtId="3" fontId="0" fillId="36" borderId="23" xfId="0" applyNumberFormat="1" applyFont="1" applyFill="1" applyBorder="1" applyAlignment="1">
      <alignment horizontal="center" vertical="center" wrapText="1"/>
    </xf>
    <xf numFmtId="3" fontId="0" fillId="35" borderId="29" xfId="0" applyNumberFormat="1" applyFont="1" applyFill="1" applyBorder="1" applyAlignment="1">
      <alignment horizontal="center" vertical="center" wrapText="1"/>
    </xf>
    <xf numFmtId="3" fontId="0" fillId="35" borderId="30" xfId="0" applyNumberFormat="1" applyFont="1" applyFill="1" applyBorder="1" applyAlignment="1">
      <alignment horizontal="center" vertical="center" wrapText="1"/>
    </xf>
    <xf numFmtId="3" fontId="0" fillId="36" borderId="24" xfId="0" applyNumberFormat="1" applyFont="1" applyFill="1" applyBorder="1" applyAlignment="1">
      <alignment horizontal="center" vertical="center" wrapText="1"/>
    </xf>
    <xf numFmtId="3" fontId="0" fillId="35" borderId="31" xfId="0" applyNumberFormat="1" applyFont="1" applyFill="1" applyBorder="1" applyAlignment="1">
      <alignment horizontal="center" vertical="center" wrapText="1"/>
    </xf>
    <xf numFmtId="3" fontId="0" fillId="35" borderId="32" xfId="0" applyNumberFormat="1" applyFont="1" applyFill="1" applyBorder="1" applyAlignment="1">
      <alignment horizontal="center" vertical="center"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3" fillId="0" borderId="33" xfId="0" applyFont="1" applyBorder="1" applyAlignment="1">
      <alignment vertical="center" textRotation="90" wrapText="1"/>
    </xf>
    <xf numFmtId="0" fontId="2" fillId="0" borderId="17" xfId="0" applyFont="1" applyBorder="1" applyAlignment="1">
      <alignment horizontal="left" vertical="center"/>
    </xf>
    <xf numFmtId="0" fontId="2" fillId="0" borderId="10" xfId="0" applyFont="1" applyBorder="1" applyAlignment="1">
      <alignment vertical="center" textRotation="90" wrapText="1"/>
    </xf>
    <xf numFmtId="3" fontId="0" fillId="0" borderId="0" xfId="0" applyNumberFormat="1" applyFont="1" applyBorder="1" applyAlignment="1">
      <alignment horizontal="center" vertical="center"/>
    </xf>
    <xf numFmtId="0" fontId="2" fillId="0" borderId="34" xfId="0" applyFont="1" applyFill="1" applyBorder="1" applyAlignment="1">
      <alignment horizontal="center" vertical="center" wrapText="1"/>
    </xf>
    <xf numFmtId="0" fontId="2" fillId="0" borderId="0" xfId="0" applyFont="1" applyBorder="1" applyAlignment="1">
      <alignment vertical="center"/>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horizontal="center" vertical="center"/>
    </xf>
    <xf numFmtId="0" fontId="2" fillId="0" borderId="10" xfId="0" applyFont="1" applyBorder="1" applyAlignment="1">
      <alignment vertical="center" textRotation="90"/>
    </xf>
    <xf numFmtId="0" fontId="2" fillId="0" borderId="10" xfId="0" applyFont="1" applyBorder="1" applyAlignment="1">
      <alignment horizontal="center" vertical="center" wrapText="1"/>
    </xf>
    <xf numFmtId="0" fontId="2" fillId="0" borderId="15" xfId="0" applyFont="1" applyFill="1" applyBorder="1" applyAlignment="1">
      <alignment horizontal="center" wrapText="1"/>
    </xf>
    <xf numFmtId="0" fontId="2" fillId="0" borderId="10" xfId="0" applyFont="1" applyBorder="1" applyAlignment="1">
      <alignment horizontal="left" vertical="center" wrapText="1"/>
    </xf>
    <xf numFmtId="190" fontId="0" fillId="34" borderId="10" xfId="42" applyNumberFormat="1" applyFont="1" applyFill="1" applyBorder="1" applyAlignment="1">
      <alignment horizontal="center"/>
    </xf>
    <xf numFmtId="190" fontId="0" fillId="34" borderId="10" xfId="0" applyNumberFormat="1" applyFill="1" applyBorder="1" applyAlignment="1">
      <alignment vertical="center"/>
    </xf>
    <xf numFmtId="3" fontId="0" fillId="0" borderId="0" xfId="0" applyNumberFormat="1" applyAlignment="1">
      <alignment/>
    </xf>
    <xf numFmtId="190" fontId="0" fillId="34" borderId="10" xfId="42" applyNumberFormat="1" applyFill="1" applyBorder="1" applyAlignment="1">
      <alignment horizontal="center"/>
    </xf>
    <xf numFmtId="0" fontId="0" fillId="0" borderId="0" xfId="0" applyFont="1" applyFill="1" applyBorder="1" applyAlignment="1" quotePrefix="1">
      <alignment horizontal="right" vertical="top"/>
    </xf>
    <xf numFmtId="49" fontId="2" fillId="0" borderId="26" xfId="0" applyNumberFormat="1" applyFont="1" applyBorder="1" applyAlignment="1">
      <alignment horizontal="center" vertical="center" wrapText="1"/>
    </xf>
    <xf numFmtId="0" fontId="2" fillId="0" borderId="26" xfId="0" applyFont="1" applyBorder="1" applyAlignment="1">
      <alignment vertical="center"/>
    </xf>
    <xf numFmtId="0" fontId="2" fillId="0" borderId="35" xfId="0" applyFont="1" applyFill="1" applyBorder="1" applyAlignment="1">
      <alignment horizontal="center" vertical="center" wrapText="1"/>
    </xf>
    <xf numFmtId="0" fontId="2" fillId="0" borderId="28" xfId="0" applyFont="1" applyBorder="1" applyAlignment="1">
      <alignment horizontal="center" vertical="center" textRotation="90" wrapText="1"/>
    </xf>
    <xf numFmtId="0" fontId="2" fillId="0" borderId="28" xfId="0" applyFont="1" applyBorder="1" applyAlignment="1">
      <alignment horizontal="center" vertical="center"/>
    </xf>
    <xf numFmtId="49" fontId="2" fillId="0" borderId="20" xfId="0" applyNumberFormat="1" applyFont="1" applyBorder="1" applyAlignment="1">
      <alignment horizontal="center" vertical="center" wrapText="1"/>
    </xf>
    <xf numFmtId="3" fontId="6" fillId="34" borderId="36" xfId="0" applyNumberFormat="1" applyFont="1" applyFill="1" applyBorder="1" applyAlignment="1">
      <alignment horizontal="center" vertical="center" wrapText="1"/>
    </xf>
    <xf numFmtId="3" fontId="0" fillId="34" borderId="32" xfId="0" applyNumberFormat="1" applyFont="1" applyFill="1" applyBorder="1" applyAlignment="1">
      <alignment horizontal="center" vertical="center" wrapText="1"/>
    </xf>
    <xf numFmtId="3" fontId="0" fillId="34" borderId="37" xfId="0" applyNumberFormat="1" applyFont="1" applyFill="1" applyBorder="1" applyAlignment="1">
      <alignment horizontal="center" vertical="center" wrapText="1"/>
    </xf>
    <xf numFmtId="3" fontId="0" fillId="34" borderId="38" xfId="0" applyNumberFormat="1" applyFont="1" applyFill="1" applyBorder="1" applyAlignment="1">
      <alignment horizontal="center" vertical="center" wrapText="1"/>
    </xf>
    <xf numFmtId="3" fontId="0" fillId="35" borderId="38" xfId="0" applyNumberFormat="1" applyFont="1" applyFill="1" applyBorder="1" applyAlignment="1">
      <alignment horizontal="center" vertical="center" wrapText="1"/>
    </xf>
    <xf numFmtId="0" fontId="2" fillId="0" borderId="39" xfId="0" applyFont="1" applyBorder="1" applyAlignment="1">
      <alignment vertical="center" textRotation="90" wrapText="1"/>
    </xf>
    <xf numFmtId="49" fontId="2" fillId="0" borderId="10" xfId="0" applyNumberFormat="1" applyFont="1" applyBorder="1" applyAlignment="1">
      <alignment horizontal="left" vertical="center" wrapText="1"/>
    </xf>
    <xf numFmtId="3" fontId="0" fillId="34" borderId="40" xfId="0" applyNumberFormat="1" applyFont="1" applyFill="1" applyBorder="1" applyAlignment="1">
      <alignment horizontal="center" vertical="center" wrapText="1"/>
    </xf>
    <xf numFmtId="3" fontId="0" fillId="34" borderId="27" xfId="0" applyNumberFormat="1" applyFont="1" applyFill="1" applyBorder="1" applyAlignment="1">
      <alignment horizontal="center" vertical="center" wrapText="1"/>
    </xf>
    <xf numFmtId="3" fontId="0" fillId="35" borderId="37" xfId="0" applyNumberFormat="1" applyFont="1" applyFill="1" applyBorder="1" applyAlignment="1">
      <alignment horizontal="center" vertical="center" wrapText="1"/>
    </xf>
    <xf numFmtId="190" fontId="0" fillId="0" borderId="25" xfId="0" applyNumberFormat="1" applyBorder="1" applyAlignment="1">
      <alignment horizontal="center"/>
    </xf>
    <xf numFmtId="190" fontId="0" fillId="0" borderId="11" xfId="0" applyNumberFormat="1" applyBorder="1" applyAlignment="1">
      <alignment horizontal="center"/>
    </xf>
    <xf numFmtId="0" fontId="3" fillId="0" borderId="41"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49" fontId="2" fillId="0" borderId="11" xfId="0" applyNumberFormat="1" applyFont="1" applyBorder="1" applyAlignment="1">
      <alignment horizontal="center" vertical="center" wrapText="1"/>
    </xf>
    <xf numFmtId="0" fontId="2" fillId="0" borderId="26" xfId="0" applyFont="1" applyBorder="1" applyAlignment="1" quotePrefix="1">
      <alignment horizontal="center" vertical="center" wrapText="1"/>
    </xf>
    <xf numFmtId="0" fontId="3" fillId="0" borderId="26"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27" xfId="0" applyFont="1" applyBorder="1" applyAlignment="1">
      <alignment vertical="center"/>
    </xf>
    <xf numFmtId="0" fontId="2" fillId="0" borderId="16" xfId="0" applyFont="1" applyBorder="1" applyAlignment="1">
      <alignment vertical="center"/>
    </xf>
    <xf numFmtId="3" fontId="0" fillId="34" borderId="12" xfId="0" applyNumberFormat="1" applyFont="1" applyFill="1" applyBorder="1" applyAlignment="1">
      <alignment horizontal="center" vertical="center" wrapText="1"/>
    </xf>
    <xf numFmtId="0" fontId="2" fillId="0" borderId="27" xfId="0" applyFont="1" applyBorder="1" applyAlignment="1">
      <alignment horizontal="left" vertical="center"/>
    </xf>
    <xf numFmtId="0" fontId="2" fillId="0" borderId="16" xfId="0" applyFont="1" applyBorder="1" applyAlignment="1">
      <alignment horizontal="left" vertical="center" wrapText="1"/>
    </xf>
    <xf numFmtId="0" fontId="2" fillId="0" borderId="15" xfId="0" applyFont="1" applyFill="1" applyBorder="1" applyAlignment="1" quotePrefix="1">
      <alignment horizontal="center" vertical="center" wrapText="1"/>
    </xf>
    <xf numFmtId="0" fontId="2" fillId="0" borderId="41" xfId="0" applyFont="1" applyFill="1" applyBorder="1" applyAlignment="1">
      <alignment horizontal="center" vertical="center" wrapText="1"/>
    </xf>
    <xf numFmtId="0" fontId="2" fillId="0" borderId="13" xfId="0" applyFont="1" applyFill="1" applyBorder="1" applyAlignment="1" quotePrefix="1">
      <alignment horizontal="center" vertical="center" wrapText="1"/>
    </xf>
    <xf numFmtId="49" fontId="2" fillId="0" borderId="26" xfId="0" applyNumberFormat="1" applyFont="1" applyBorder="1" applyAlignment="1" quotePrefix="1">
      <alignment horizontal="center" vertical="center" wrapText="1"/>
    </xf>
    <xf numFmtId="49" fontId="2" fillId="0" borderId="17" xfId="0" applyNumberFormat="1" applyFont="1" applyBorder="1" applyAlignment="1" quotePrefix="1">
      <alignment horizontal="center" vertical="center" wrapText="1"/>
    </xf>
    <xf numFmtId="3" fontId="0" fillId="34" borderId="0" xfId="0" applyNumberFormat="1" applyFont="1" applyFill="1" applyBorder="1" applyAlignment="1">
      <alignment horizontal="center" vertical="center" wrapText="1"/>
    </xf>
    <xf numFmtId="3" fontId="0" fillId="34" borderId="42" xfId="0" applyNumberFormat="1" applyFont="1" applyFill="1" applyBorder="1" applyAlignment="1">
      <alignment horizontal="center" vertical="center" wrapText="1"/>
    </xf>
    <xf numFmtId="3" fontId="0" fillId="34" borderId="26" xfId="0" applyNumberFormat="1" applyFont="1" applyFill="1" applyBorder="1" applyAlignment="1">
      <alignment horizontal="center" vertical="center" wrapText="1"/>
    </xf>
    <xf numFmtId="3" fontId="0" fillId="34" borderId="28" xfId="0" applyNumberFormat="1" applyFont="1" applyFill="1" applyBorder="1" applyAlignment="1">
      <alignment horizontal="center" vertical="center" wrapText="1"/>
    </xf>
    <xf numFmtId="3" fontId="0" fillId="34" borderId="21" xfId="0" applyNumberFormat="1" applyFont="1" applyFill="1" applyBorder="1" applyAlignment="1">
      <alignment horizontal="center" vertical="center" wrapText="1"/>
    </xf>
    <xf numFmtId="49" fontId="2" fillId="0" borderId="10" xfId="0" applyNumberFormat="1" applyFont="1" applyBorder="1" applyAlignment="1">
      <alignment vertical="center"/>
    </xf>
    <xf numFmtId="3" fontId="0" fillId="35" borderId="29" xfId="0" applyNumberFormat="1" applyFont="1" applyFill="1" applyBorder="1" applyAlignment="1">
      <alignment horizontal="center" vertical="center"/>
    </xf>
    <xf numFmtId="3" fontId="0" fillId="35" borderId="43" xfId="0" applyNumberFormat="1" applyFont="1" applyFill="1" applyBorder="1" applyAlignment="1">
      <alignment horizontal="center" vertical="center"/>
    </xf>
    <xf numFmtId="3" fontId="0" fillId="33" borderId="43" xfId="0" applyNumberFormat="1" applyFont="1" applyFill="1" applyBorder="1" applyAlignment="1">
      <alignment horizontal="center" vertical="center"/>
    </xf>
    <xf numFmtId="3" fontId="0" fillId="34" borderId="44" xfId="0" applyNumberFormat="1" applyFont="1" applyFill="1" applyBorder="1" applyAlignment="1">
      <alignment horizontal="center" vertical="center" wrapText="1"/>
    </xf>
    <xf numFmtId="3" fontId="0" fillId="34" borderId="10" xfId="0" applyNumberFormat="1" applyFont="1" applyFill="1" applyBorder="1" applyAlignment="1">
      <alignment horizontal="center" vertical="center" wrapText="1"/>
    </xf>
    <xf numFmtId="3" fontId="0" fillId="34" borderId="16" xfId="0" applyNumberFormat="1" applyFont="1" applyFill="1" applyBorder="1" applyAlignment="1">
      <alignment horizontal="center" vertical="center" wrapText="1"/>
    </xf>
    <xf numFmtId="3" fontId="0" fillId="33" borderId="43"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3" fontId="0" fillId="34" borderId="17" xfId="0" applyNumberFormat="1" applyFont="1" applyFill="1" applyBorder="1" applyAlignment="1">
      <alignment horizontal="center" vertical="center" wrapText="1"/>
    </xf>
    <xf numFmtId="3" fontId="0" fillId="0" borderId="0" xfId="0" applyNumberFormat="1" applyFill="1" applyBorder="1" applyAlignment="1">
      <alignment horizontal="center"/>
    </xf>
    <xf numFmtId="3" fontId="6" fillId="37" borderId="45" xfId="0" applyNumberFormat="1" applyFont="1" applyFill="1" applyBorder="1" applyAlignment="1">
      <alignment horizontal="center" vertical="center" wrapText="1"/>
    </xf>
    <xf numFmtId="3" fontId="6" fillId="37" borderId="21" xfId="0" applyNumberFormat="1" applyFont="1" applyFill="1" applyBorder="1" applyAlignment="1">
      <alignment horizontal="center" vertical="center" wrapText="1"/>
    </xf>
    <xf numFmtId="3" fontId="0" fillId="37" borderId="40" xfId="0" applyNumberFormat="1" applyFont="1" applyFill="1" applyBorder="1" applyAlignment="1">
      <alignment horizontal="center" vertical="center" wrapText="1"/>
    </xf>
    <xf numFmtId="3" fontId="0" fillId="37" borderId="26" xfId="0" applyNumberFormat="1" applyFont="1" applyFill="1" applyBorder="1" applyAlignment="1">
      <alignment horizontal="center" vertical="center" wrapText="1"/>
    </xf>
    <xf numFmtId="3" fontId="0" fillId="37" borderId="27" xfId="0" applyNumberFormat="1" applyFont="1" applyFill="1" applyBorder="1" applyAlignment="1">
      <alignment horizontal="center" vertical="center" wrapText="1"/>
    </xf>
    <xf numFmtId="3" fontId="0" fillId="37" borderId="44" xfId="0" applyNumberFormat="1" applyFont="1" applyFill="1" applyBorder="1" applyAlignment="1">
      <alignment horizontal="center" vertical="center" wrapText="1"/>
    </xf>
    <xf numFmtId="3" fontId="0" fillId="37" borderId="10" xfId="0" applyNumberFormat="1" applyFont="1" applyFill="1" applyBorder="1" applyAlignment="1">
      <alignment horizontal="center" vertical="center" wrapText="1"/>
    </xf>
    <xf numFmtId="3" fontId="0" fillId="37" borderId="16" xfId="0" applyNumberFormat="1" applyFont="1" applyFill="1" applyBorder="1" applyAlignment="1">
      <alignment horizontal="center" vertical="center" wrapText="1"/>
    </xf>
    <xf numFmtId="3" fontId="0" fillId="37" borderId="46" xfId="0" applyNumberFormat="1" applyFont="1" applyFill="1" applyBorder="1" applyAlignment="1">
      <alignment horizontal="center" vertical="center" wrapText="1"/>
    </xf>
    <xf numFmtId="3" fontId="0" fillId="37" borderId="17" xfId="0" applyNumberFormat="1" applyFont="1" applyFill="1" applyBorder="1" applyAlignment="1">
      <alignment horizontal="center" vertical="center" wrapText="1"/>
    </xf>
    <xf numFmtId="3" fontId="0" fillId="37" borderId="18" xfId="0" applyNumberFormat="1" applyFont="1" applyFill="1" applyBorder="1" applyAlignment="1">
      <alignment horizontal="center" vertical="center" wrapText="1"/>
    </xf>
    <xf numFmtId="3" fontId="0" fillId="37" borderId="45" xfId="0" applyNumberFormat="1" applyFont="1" applyFill="1" applyBorder="1" applyAlignment="1">
      <alignment horizontal="center" vertical="center" wrapText="1"/>
    </xf>
    <xf numFmtId="3" fontId="0" fillId="37" borderId="28" xfId="0" applyNumberFormat="1" applyFont="1" applyFill="1" applyBorder="1" applyAlignment="1">
      <alignment horizontal="center" vertical="center" wrapText="1"/>
    </xf>
    <xf numFmtId="3" fontId="0" fillId="37" borderId="21" xfId="0" applyNumberFormat="1" applyFont="1" applyFill="1" applyBorder="1" applyAlignment="1">
      <alignment horizontal="center" vertical="center" wrapText="1"/>
    </xf>
    <xf numFmtId="3" fontId="0" fillId="37" borderId="37" xfId="0" applyNumberFormat="1" applyFont="1" applyFill="1" applyBorder="1" applyAlignment="1">
      <alignment horizontal="center" vertical="center" wrapText="1"/>
    </xf>
    <xf numFmtId="3" fontId="0" fillId="37" borderId="20" xfId="0" applyNumberFormat="1" applyFont="1" applyFill="1" applyBorder="1" applyAlignment="1">
      <alignment horizontal="center" vertical="center" wrapText="1"/>
    </xf>
    <xf numFmtId="3" fontId="0" fillId="37" borderId="38" xfId="0" applyNumberFormat="1" applyFont="1" applyFill="1" applyBorder="1" applyAlignment="1">
      <alignment horizontal="center" vertical="center" wrapText="1"/>
    </xf>
    <xf numFmtId="3" fontId="0" fillId="38" borderId="29" xfId="0" applyNumberFormat="1" applyFont="1" applyFill="1" applyBorder="1" applyAlignment="1">
      <alignment horizontal="center" vertical="center" wrapText="1"/>
    </xf>
    <xf numFmtId="3" fontId="0" fillId="38" borderId="43" xfId="0" applyNumberFormat="1" applyFont="1" applyFill="1" applyBorder="1" applyAlignment="1">
      <alignment horizontal="center" vertical="center" wrapText="1"/>
    </xf>
    <xf numFmtId="3" fontId="0" fillId="38" borderId="30" xfId="0" applyNumberFormat="1" applyFont="1" applyFill="1" applyBorder="1" applyAlignment="1">
      <alignment horizontal="center" vertical="center" wrapText="1"/>
    </xf>
    <xf numFmtId="3" fontId="0" fillId="34" borderId="36" xfId="0" applyNumberFormat="1" applyFont="1" applyFill="1" applyBorder="1" applyAlignment="1">
      <alignment horizontal="center" vertical="center" wrapText="1"/>
    </xf>
    <xf numFmtId="49" fontId="2" fillId="0" borderId="16" xfId="0" applyNumberFormat="1" applyFont="1" applyBorder="1" applyAlignment="1">
      <alignment vertical="center" wrapText="1"/>
    </xf>
    <xf numFmtId="3" fontId="0" fillId="34" borderId="47" xfId="0" applyNumberFormat="1" applyFont="1" applyFill="1" applyBorder="1" applyAlignment="1">
      <alignment horizontal="center" vertical="center" wrapText="1"/>
    </xf>
    <xf numFmtId="3" fontId="0" fillId="34" borderId="15"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xf>
    <xf numFmtId="3" fontId="0" fillId="0" borderId="0" xfId="0" applyNumberFormat="1" applyFont="1" applyAlignment="1">
      <alignment/>
    </xf>
    <xf numFmtId="0" fontId="0" fillId="0" borderId="0" xfId="0" applyFont="1" applyAlignment="1">
      <alignment vertical="center"/>
    </xf>
    <xf numFmtId="3" fontId="6" fillId="35" borderId="36" xfId="0" applyNumberFormat="1" applyFont="1" applyFill="1" applyBorder="1" applyAlignment="1">
      <alignment horizontal="center" vertical="center" wrapText="1"/>
    </xf>
    <xf numFmtId="3" fontId="0" fillId="35" borderId="30" xfId="0" applyNumberFormat="1" applyFont="1" applyFill="1" applyBorder="1" applyAlignment="1">
      <alignment horizontal="center" vertical="center"/>
    </xf>
    <xf numFmtId="3" fontId="0" fillId="35" borderId="36" xfId="0" applyNumberFormat="1" applyFont="1" applyFill="1" applyBorder="1" applyAlignment="1">
      <alignment horizontal="center" vertical="center" wrapText="1"/>
    </xf>
    <xf numFmtId="3" fontId="0" fillId="38" borderId="36" xfId="0" applyNumberFormat="1" applyFont="1" applyFill="1" applyBorder="1" applyAlignment="1">
      <alignment horizontal="center" vertical="center" wrapText="1"/>
    </xf>
    <xf numFmtId="0" fontId="0" fillId="38" borderId="36" xfId="0" applyFont="1" applyFill="1" applyBorder="1" applyAlignment="1">
      <alignment horizontal="center" vertical="center"/>
    </xf>
    <xf numFmtId="0" fontId="0" fillId="34" borderId="36" xfId="0" applyFont="1" applyFill="1" applyBorder="1" applyAlignment="1">
      <alignment horizontal="center" vertical="center"/>
    </xf>
    <xf numFmtId="3" fontId="0" fillId="37" borderId="0" xfId="0" applyNumberFormat="1" applyFont="1" applyFill="1" applyBorder="1" applyAlignment="1">
      <alignment horizontal="center" vertical="center" wrapText="1"/>
    </xf>
    <xf numFmtId="190" fontId="0" fillId="34" borderId="17" xfId="42" applyNumberFormat="1" applyFont="1" applyFill="1" applyBorder="1" applyAlignment="1">
      <alignment horizontal="center"/>
    </xf>
    <xf numFmtId="3" fontId="6" fillId="37" borderId="48" xfId="0" applyNumberFormat="1" applyFont="1" applyFill="1" applyBorder="1" applyAlignment="1">
      <alignment horizontal="center" vertical="center" wrapText="1"/>
    </xf>
    <xf numFmtId="3" fontId="6" fillId="37" borderId="49" xfId="0" applyNumberFormat="1"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1" xfId="0" applyFont="1" applyFill="1" applyBorder="1" applyAlignment="1">
      <alignment horizontal="center" vertical="center"/>
    </xf>
    <xf numFmtId="3" fontId="0" fillId="37" borderId="48" xfId="0" applyNumberFormat="1" applyFont="1" applyFill="1" applyBorder="1" applyAlignment="1">
      <alignment horizontal="center" vertical="center" wrapText="1"/>
    </xf>
    <xf numFmtId="3" fontId="0" fillId="37" borderId="35" xfId="0" applyNumberFormat="1" applyFont="1" applyFill="1" applyBorder="1" applyAlignment="1">
      <alignment horizontal="center" vertical="center" wrapText="1"/>
    </xf>
    <xf numFmtId="0" fontId="0" fillId="0" borderId="0" xfId="0" applyFont="1" applyFill="1" applyBorder="1" applyAlignment="1">
      <alignment/>
    </xf>
    <xf numFmtId="3" fontId="0" fillId="33" borderId="31" xfId="0" applyNumberFormat="1" applyFont="1" applyFill="1" applyBorder="1" applyAlignment="1">
      <alignment horizontal="center" vertical="center" wrapText="1"/>
    </xf>
    <xf numFmtId="3" fontId="0" fillId="33" borderId="22" xfId="0" applyNumberFormat="1" applyFont="1" applyFill="1" applyBorder="1" applyAlignment="1">
      <alignment horizontal="center" vertical="center" wrapText="1"/>
    </xf>
    <xf numFmtId="3" fontId="0" fillId="33" borderId="37" xfId="0" applyNumberFormat="1" applyFont="1" applyFill="1" applyBorder="1" applyAlignment="1">
      <alignment horizontal="center" vertical="center" wrapText="1"/>
    </xf>
    <xf numFmtId="3" fontId="0" fillId="33" borderId="38" xfId="0" applyNumberFormat="1" applyFont="1" applyFill="1" applyBorder="1" applyAlignment="1">
      <alignment horizontal="center" vertical="center" wrapText="1"/>
    </xf>
    <xf numFmtId="3" fontId="0" fillId="33" borderId="12" xfId="0" applyNumberFormat="1" applyFont="1" applyFill="1" applyBorder="1" applyAlignment="1">
      <alignment horizontal="center" vertical="center"/>
    </xf>
    <xf numFmtId="3" fontId="0" fillId="33" borderId="38"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3" fillId="0" borderId="28" xfId="0" applyFont="1" applyBorder="1" applyAlignment="1">
      <alignment vertical="center" textRotation="90" wrapText="1"/>
    </xf>
    <xf numFmtId="0" fontId="2" fillId="0" borderId="28" xfId="0" applyFont="1" applyBorder="1" applyAlignment="1">
      <alignment vertical="center" textRotation="90" wrapText="1"/>
    </xf>
    <xf numFmtId="3" fontId="6" fillId="33" borderId="22" xfId="0" applyNumberFormat="1" applyFont="1" applyFill="1" applyBorder="1" applyAlignment="1">
      <alignment vertical="center"/>
    </xf>
    <xf numFmtId="3" fontId="6" fillId="33" borderId="37" xfId="0" applyNumberFormat="1" applyFont="1" applyFill="1" applyBorder="1" applyAlignment="1">
      <alignment vertical="center"/>
    </xf>
    <xf numFmtId="3" fontId="0" fillId="37" borderId="31" xfId="0" applyNumberFormat="1" applyFont="1" applyFill="1" applyBorder="1" applyAlignment="1">
      <alignment horizontal="center" vertical="center" wrapText="1"/>
    </xf>
    <xf numFmtId="3" fontId="0" fillId="34" borderId="43" xfId="0" applyNumberFormat="1" applyFont="1" applyFill="1" applyBorder="1" applyAlignment="1">
      <alignment horizontal="center" vertical="center" wrapText="1"/>
    </xf>
    <xf numFmtId="3" fontId="0" fillId="37" borderId="22" xfId="0" applyNumberFormat="1" applyFont="1" applyFill="1" applyBorder="1" applyAlignment="1">
      <alignment horizontal="center" vertical="center" wrapText="1"/>
    </xf>
    <xf numFmtId="3" fontId="0" fillId="37" borderId="50" xfId="0" applyNumberFormat="1" applyFont="1" applyFill="1" applyBorder="1" applyAlignment="1">
      <alignment horizontal="center" vertical="center" wrapText="1"/>
    </xf>
    <xf numFmtId="3" fontId="0" fillId="37" borderId="43" xfId="0" applyNumberFormat="1" applyFont="1" applyFill="1" applyBorder="1" applyAlignment="1">
      <alignment horizontal="center" vertical="center" wrapText="1"/>
    </xf>
    <xf numFmtId="3" fontId="0" fillId="37" borderId="30" xfId="0" applyNumberFormat="1" applyFont="1" applyFill="1" applyBorder="1" applyAlignment="1">
      <alignment horizontal="center" vertical="center" wrapText="1"/>
    </xf>
    <xf numFmtId="3" fontId="0" fillId="35" borderId="43" xfId="0" applyNumberFormat="1" applyFont="1" applyFill="1" applyBorder="1" applyAlignment="1">
      <alignment horizontal="center" vertical="center" wrapText="1"/>
    </xf>
    <xf numFmtId="3" fontId="0" fillId="35" borderId="42" xfId="0" applyNumberFormat="1" applyFont="1" applyFill="1" applyBorder="1" applyAlignment="1">
      <alignment horizontal="center" vertical="center" wrapText="1"/>
    </xf>
    <xf numFmtId="3" fontId="0" fillId="35" borderId="24" xfId="0" applyNumberFormat="1" applyFont="1" applyFill="1" applyBorder="1" applyAlignment="1">
      <alignment horizontal="center" vertical="center" wrapText="1"/>
    </xf>
    <xf numFmtId="3" fontId="0" fillId="33" borderId="42" xfId="0" applyNumberFormat="1" applyFont="1" applyFill="1" applyBorder="1" applyAlignment="1">
      <alignment horizontal="center" vertical="center" wrapText="1"/>
    </xf>
    <xf numFmtId="3" fontId="0" fillId="35" borderId="51" xfId="0" applyNumberFormat="1" applyFont="1" applyFill="1" applyBorder="1" applyAlignment="1">
      <alignment horizontal="center" vertical="center" wrapText="1"/>
    </xf>
    <xf numFmtId="3" fontId="0" fillId="33" borderId="20" xfId="0" applyNumberFormat="1" applyFont="1" applyFill="1" applyBorder="1" applyAlignment="1">
      <alignment horizontal="center" vertical="center" wrapText="1"/>
    </xf>
    <xf numFmtId="0" fontId="0" fillId="0" borderId="0" xfId="0" applyAlignment="1">
      <alignment wrapText="1"/>
    </xf>
    <xf numFmtId="49" fontId="2" fillId="0" borderId="10" xfId="0" applyNumberFormat="1" applyFont="1" applyBorder="1" applyAlignment="1" quotePrefix="1">
      <alignment horizontal="center" vertical="center" wrapText="1"/>
    </xf>
    <xf numFmtId="3" fontId="0" fillId="34" borderId="45" xfId="0" applyNumberFormat="1" applyFont="1" applyFill="1" applyBorder="1" applyAlignment="1">
      <alignment horizontal="center" vertical="center" wrapText="1"/>
    </xf>
    <xf numFmtId="3" fontId="0" fillId="34" borderId="20" xfId="0" applyNumberFormat="1" applyFont="1" applyFill="1" applyBorder="1" applyAlignment="1">
      <alignment horizontal="center" vertical="center" wrapText="1"/>
    </xf>
    <xf numFmtId="3" fontId="0" fillId="37" borderId="11"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33" borderId="51" xfId="0" applyNumberFormat="1" applyFont="1" applyFill="1" applyBorder="1" applyAlignment="1">
      <alignment horizontal="center" vertical="center" wrapText="1"/>
    </xf>
    <xf numFmtId="3" fontId="0" fillId="37" borderId="52" xfId="0" applyNumberFormat="1" applyFont="1" applyFill="1" applyBorder="1" applyAlignment="1">
      <alignment horizontal="center" vertical="center" wrapText="1"/>
    </xf>
    <xf numFmtId="0" fontId="0" fillId="35" borderId="31" xfId="0" applyFont="1" applyFill="1" applyBorder="1" applyAlignment="1">
      <alignment horizontal="center" vertical="center" wrapText="1"/>
    </xf>
    <xf numFmtId="3" fontId="8" fillId="34" borderId="29" xfId="0" applyNumberFormat="1" applyFont="1" applyFill="1" applyBorder="1" applyAlignment="1">
      <alignment horizontal="center" vertical="center" wrapText="1"/>
    </xf>
    <xf numFmtId="0" fontId="10" fillId="0" borderId="0" xfId="0" applyFont="1" applyAlignment="1">
      <alignment/>
    </xf>
    <xf numFmtId="0" fontId="0" fillId="35" borderId="22" xfId="0" applyFont="1" applyFill="1" applyBorder="1" applyAlignment="1">
      <alignment horizontal="center" vertical="center" wrapText="1"/>
    </xf>
    <xf numFmtId="3" fontId="6" fillId="35" borderId="37" xfId="0" applyNumberFormat="1" applyFont="1" applyFill="1" applyBorder="1" applyAlignment="1">
      <alignment vertical="center" wrapText="1"/>
    </xf>
    <xf numFmtId="0" fontId="2" fillId="0" borderId="21" xfId="0" applyFont="1" applyBorder="1" applyAlignment="1">
      <alignment vertical="center" wrapText="1"/>
    </xf>
    <xf numFmtId="190" fontId="0" fillId="0" borderId="0" xfId="0" applyNumberFormat="1" applyBorder="1" applyAlignment="1">
      <alignment/>
    </xf>
    <xf numFmtId="0" fontId="2" fillId="0" borderId="20" xfId="0" applyFont="1" applyBorder="1" applyAlignment="1">
      <alignment vertical="center" wrapText="1"/>
    </xf>
    <xf numFmtId="49" fontId="2" fillId="0" borderId="17" xfId="0" applyNumberFormat="1" applyFont="1" applyFill="1" applyBorder="1" applyAlignment="1">
      <alignment horizontal="center" vertical="center" wrapText="1"/>
    </xf>
    <xf numFmtId="0" fontId="2" fillId="0" borderId="10" xfId="0" applyFont="1" applyBorder="1" applyAlignment="1">
      <alignment horizontal="center" vertical="center" textRotation="90" wrapText="1"/>
    </xf>
    <xf numFmtId="49" fontId="2" fillId="0" borderId="10" xfId="0" applyNumberFormat="1" applyFont="1" applyBorder="1" applyAlignment="1">
      <alignment horizontal="left" vertical="center"/>
    </xf>
    <xf numFmtId="0" fontId="2" fillId="0" borderId="42" xfId="0" applyFont="1" applyBorder="1" applyAlignment="1">
      <alignment horizontal="center" vertical="center"/>
    </xf>
    <xf numFmtId="3" fontId="0" fillId="34" borderId="18" xfId="0" applyNumberFormat="1" applyFont="1" applyFill="1" applyBorder="1" applyAlignment="1">
      <alignment horizontal="center" vertical="center" wrapText="1"/>
    </xf>
    <xf numFmtId="0" fontId="2" fillId="0" borderId="53" xfId="0" applyFont="1" applyBorder="1" applyAlignment="1">
      <alignment horizontal="center" vertical="center" textRotation="90" wrapText="1"/>
    </xf>
    <xf numFmtId="49" fontId="2" fillId="0" borderId="11" xfId="0" applyNumberFormat="1" applyFont="1" applyBorder="1" applyAlignment="1">
      <alignment horizontal="left" vertical="center" wrapText="1"/>
    </xf>
    <xf numFmtId="0" fontId="2" fillId="0" borderId="42" xfId="0" applyFont="1" applyBorder="1" applyAlignment="1">
      <alignment horizontal="center" vertical="center" textRotation="90" wrapText="1"/>
    </xf>
    <xf numFmtId="0" fontId="2" fillId="0" borderId="11" xfId="0" applyFont="1" applyBorder="1" applyAlignment="1">
      <alignment horizontal="center" vertical="center" wrapText="1"/>
    </xf>
    <xf numFmtId="0" fontId="3" fillId="0" borderId="54" xfId="0" applyFont="1" applyBorder="1" applyAlignment="1">
      <alignment horizontal="center" vertical="center" textRotation="90"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0" fillId="34" borderId="22" xfId="0" applyFont="1" applyFill="1" applyBorder="1" applyAlignment="1">
      <alignment horizontal="center" vertical="center" wrapText="1"/>
    </xf>
    <xf numFmtId="0" fontId="2" fillId="0" borderId="11" xfId="0" applyFont="1" applyBorder="1" applyAlignment="1">
      <alignment horizontal="center" vertical="center" textRotation="90" wrapText="1"/>
    </xf>
    <xf numFmtId="0" fontId="2" fillId="0" borderId="55" xfId="0" applyFont="1" applyBorder="1" applyAlignment="1">
      <alignment horizontal="left" vertical="center"/>
    </xf>
    <xf numFmtId="0" fontId="2" fillId="0" borderId="56" xfId="0" applyFont="1" applyBorder="1" applyAlignment="1">
      <alignment horizontal="left" vertical="center"/>
    </xf>
    <xf numFmtId="3" fontId="6" fillId="35" borderId="51" xfId="0" applyNumberFormat="1" applyFont="1" applyFill="1" applyBorder="1" applyAlignment="1">
      <alignment horizontal="center" vertical="center" wrapText="1"/>
    </xf>
    <xf numFmtId="0" fontId="7" fillId="0" borderId="0" xfId="0" applyFont="1" applyFill="1" applyAlignment="1">
      <alignment vertical="center"/>
    </xf>
    <xf numFmtId="190" fontId="0" fillId="0" borderId="0" xfId="0" applyNumberFormat="1" applyFont="1" applyAlignment="1">
      <alignment horizontal="center"/>
    </xf>
    <xf numFmtId="0" fontId="2" fillId="0" borderId="11" xfId="0" applyFont="1" applyBorder="1" applyAlignment="1">
      <alignment vertical="center" textRotation="90" wrapText="1"/>
    </xf>
    <xf numFmtId="0" fontId="3" fillId="0" borderId="17" xfId="0" applyFont="1" applyFill="1" applyBorder="1" applyAlignment="1">
      <alignment horizontal="center" vertical="center" textRotation="90" wrapText="1"/>
    </xf>
    <xf numFmtId="0" fontId="2" fillId="0" borderId="17" xfId="0" applyFont="1" applyFill="1" applyBorder="1" applyAlignment="1">
      <alignment horizontal="center" vertical="center" textRotation="90" wrapText="1"/>
    </xf>
    <xf numFmtId="0" fontId="2" fillId="0" borderId="17" xfId="0" applyFont="1" applyFill="1" applyBorder="1" applyAlignment="1">
      <alignment vertical="center" wrapText="1"/>
    </xf>
    <xf numFmtId="3" fontId="0" fillId="34" borderId="3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9" xfId="0" applyFont="1" applyBorder="1" applyAlignment="1">
      <alignment horizontal="center" vertical="center" textRotation="90" wrapText="1"/>
    </xf>
    <xf numFmtId="3" fontId="0" fillId="34" borderId="11" xfId="0" applyNumberFormat="1" applyFont="1" applyFill="1" applyBorder="1" applyAlignment="1">
      <alignment horizontal="center" vertical="center" wrapText="1"/>
    </xf>
    <xf numFmtId="0" fontId="2" fillId="0" borderId="12" xfId="0" applyFont="1" applyBorder="1" applyAlignment="1">
      <alignment vertical="center" wrapText="1"/>
    </xf>
    <xf numFmtId="0" fontId="3" fillId="0" borderId="26" xfId="0" applyFont="1" applyBorder="1" applyAlignment="1">
      <alignment horizontal="center" vertical="center" textRotation="90"/>
    </xf>
    <xf numFmtId="0" fontId="2" fillId="0" borderId="26" xfId="0" applyFont="1" applyBorder="1" applyAlignment="1">
      <alignment horizontal="center" vertical="center" textRotation="90"/>
    </xf>
    <xf numFmtId="49" fontId="2" fillId="0" borderId="26"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8" xfId="0" applyNumberFormat="1" applyFont="1" applyBorder="1" applyAlignment="1">
      <alignment horizontal="left"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left" vertical="center" wrapText="1"/>
    </xf>
    <xf numFmtId="190" fontId="0" fillId="0" borderId="0" xfId="0" applyNumberFormat="1" applyBorder="1" applyAlignment="1">
      <alignment horizontal="center"/>
    </xf>
    <xf numFmtId="0" fontId="2" fillId="0" borderId="10" xfId="0" applyFont="1" applyFill="1" applyBorder="1" applyAlignment="1">
      <alignment horizontal="left" vertical="center" wrapText="1"/>
    </xf>
    <xf numFmtId="1" fontId="0" fillId="34" borderId="0" xfId="0" applyNumberFormat="1" applyFont="1" applyFill="1" applyBorder="1" applyAlignment="1">
      <alignment horizontal="center" vertical="center" wrapText="1"/>
    </xf>
    <xf numFmtId="0" fontId="2" fillId="0" borderId="17" xfId="0" applyFont="1" applyFill="1" applyBorder="1" applyAlignment="1">
      <alignment vertical="center" textRotation="90" wrapText="1"/>
    </xf>
    <xf numFmtId="0" fontId="2" fillId="0" borderId="0" xfId="0" applyFont="1" applyBorder="1" applyAlignment="1">
      <alignment vertical="center" wrapText="1"/>
    </xf>
    <xf numFmtId="0" fontId="2" fillId="0" borderId="38" xfId="0" applyFont="1" applyBorder="1" applyAlignment="1">
      <alignment vertical="center" wrapText="1"/>
    </xf>
    <xf numFmtId="0" fontId="2" fillId="0" borderId="37"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Alignment="1">
      <alignment/>
    </xf>
    <xf numFmtId="0" fontId="0" fillId="0" borderId="0" xfId="0" applyFont="1" applyFill="1" applyAlignment="1">
      <alignment/>
    </xf>
    <xf numFmtId="0" fontId="7" fillId="0" borderId="0" xfId="0" applyFont="1" applyFill="1" applyAlignment="1">
      <alignment/>
    </xf>
    <xf numFmtId="0" fontId="7" fillId="0" borderId="0" xfId="0" applyFont="1" applyFill="1" applyBorder="1" applyAlignment="1">
      <alignment vertical="top"/>
    </xf>
    <xf numFmtId="0" fontId="0" fillId="0" borderId="0" xfId="0" applyFont="1" applyFill="1" applyBorder="1" applyAlignment="1">
      <alignment vertical="top"/>
    </xf>
    <xf numFmtId="49" fontId="2" fillId="0" borderId="10" xfId="0" applyNumberFormat="1" applyFont="1" applyFill="1" applyBorder="1" applyAlignment="1">
      <alignment vertical="center"/>
    </xf>
    <xf numFmtId="0" fontId="2" fillId="39" borderId="17" xfId="0" applyFont="1" applyFill="1" applyBorder="1" applyAlignment="1">
      <alignment vertical="center" textRotation="90" wrapText="1"/>
    </xf>
    <xf numFmtId="0" fontId="0" fillId="0" borderId="0" xfId="0" applyFont="1" applyFill="1" applyAlignment="1">
      <alignment horizontal="right"/>
    </xf>
    <xf numFmtId="0" fontId="0" fillId="0" borderId="0" xfId="0" applyFont="1" applyFill="1" applyAlignment="1" quotePrefix="1">
      <alignment horizontal="right"/>
    </xf>
    <xf numFmtId="0" fontId="2" fillId="0" borderId="14" xfId="0" applyFont="1" applyBorder="1" applyAlignment="1">
      <alignment horizontal="left" vertical="center"/>
    </xf>
    <xf numFmtId="0" fontId="2" fillId="0" borderId="22"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0" fillId="0" borderId="0" xfId="0" applyFont="1" applyBorder="1" applyAlignment="1">
      <alignment horizontal="center" vertical="center"/>
    </xf>
    <xf numFmtId="3" fontId="0" fillId="0" borderId="0" xfId="0" applyNumberFormat="1" applyFont="1" applyFill="1" applyBorder="1" applyAlignment="1">
      <alignment horizontal="center" vertical="center"/>
    </xf>
    <xf numFmtId="1" fontId="6" fillId="35" borderId="51" xfId="0" applyNumberFormat="1"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0"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0" fillId="0" borderId="0" xfId="0" applyFont="1" applyFill="1" applyBorder="1" applyAlignment="1">
      <alignment horizontal="center" vertical="center"/>
    </xf>
    <xf numFmtId="3" fontId="0" fillId="0" borderId="0" xfId="0" applyNumberFormat="1" applyFont="1" applyBorder="1" applyAlignment="1">
      <alignment/>
    </xf>
    <xf numFmtId="0" fontId="0" fillId="0" borderId="0" xfId="0" applyFont="1" applyFill="1" applyBorder="1" applyAlignment="1" quotePrefix="1">
      <alignment horizontal="center" wrapText="1"/>
    </xf>
    <xf numFmtId="3" fontId="0" fillId="0" borderId="0" xfId="0" applyNumberFormat="1" applyFont="1" applyFill="1" applyBorder="1" applyAlignment="1">
      <alignment horizontal="center" wrapText="1"/>
    </xf>
    <xf numFmtId="3" fontId="0" fillId="0" borderId="0" xfId="0" applyNumberFormat="1" applyFont="1" applyFill="1" applyBorder="1" applyAlignment="1">
      <alignment horizontal="center"/>
    </xf>
    <xf numFmtId="3" fontId="0" fillId="35" borderId="0" xfId="0" applyNumberFormat="1" applyFont="1" applyFill="1" applyBorder="1" applyAlignment="1">
      <alignment horizontal="center" vertical="center" wrapText="1"/>
    </xf>
    <xf numFmtId="3" fontId="0" fillId="0" borderId="0" xfId="0" applyNumberFormat="1" applyFont="1" applyFill="1" applyBorder="1" applyAlignment="1" quotePrefix="1">
      <alignment horizontal="center" wrapText="1"/>
    </xf>
    <xf numFmtId="0" fontId="47" fillId="0" borderId="0" xfId="0" applyFont="1" applyFill="1" applyBorder="1" applyAlignment="1">
      <alignment vertical="top" wrapText="1"/>
    </xf>
    <xf numFmtId="0" fontId="2" fillId="0" borderId="57" xfId="0" applyFont="1" applyFill="1" applyBorder="1" applyAlignment="1">
      <alignment horizontal="center" vertical="center" wrapText="1"/>
    </xf>
    <xf numFmtId="3" fontId="0" fillId="34" borderId="58" xfId="0" applyNumberFormat="1" applyFont="1" applyFill="1" applyBorder="1" applyAlignment="1">
      <alignment horizontal="center" vertical="center" wrapText="1"/>
    </xf>
    <xf numFmtId="3" fontId="0" fillId="34" borderId="59" xfId="0" applyNumberFormat="1"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39" borderId="16" xfId="0" applyFont="1" applyFill="1" applyBorder="1" applyAlignment="1">
      <alignment horizontal="left" vertical="center" wrapText="1"/>
    </xf>
    <xf numFmtId="3" fontId="0" fillId="39" borderId="0" xfId="0" applyNumberFormat="1" applyFont="1" applyFill="1" applyBorder="1" applyAlignment="1">
      <alignment horizontal="center" vertical="center"/>
    </xf>
    <xf numFmtId="3" fontId="0" fillId="39" borderId="0" xfId="0" applyNumberFormat="1" applyFont="1" applyFill="1" applyBorder="1" applyAlignment="1">
      <alignment/>
    </xf>
    <xf numFmtId="0" fontId="0" fillId="39" borderId="0" xfId="0" applyFont="1" applyFill="1" applyBorder="1" applyAlignment="1">
      <alignment horizontal="center" wrapText="1"/>
    </xf>
    <xf numFmtId="0" fontId="0" fillId="39" borderId="0" xfId="0" applyFont="1" applyFill="1" applyBorder="1" applyAlignment="1">
      <alignment horizontal="center"/>
    </xf>
    <xf numFmtId="0" fontId="0" fillId="39" borderId="0" xfId="0" applyFont="1" applyFill="1" applyBorder="1" applyAlignment="1">
      <alignment horizontal="center" vertical="center"/>
    </xf>
    <xf numFmtId="0" fontId="0" fillId="39" borderId="0" xfId="0" applyFont="1" applyFill="1" applyBorder="1" applyAlignment="1">
      <alignment/>
    </xf>
    <xf numFmtId="0" fontId="0" fillId="39" borderId="0" xfId="0" applyFont="1" applyFill="1" applyAlignment="1">
      <alignment/>
    </xf>
    <xf numFmtId="0" fontId="2" fillId="39" borderId="11" xfId="0" applyFont="1" applyFill="1" applyBorder="1" applyAlignment="1">
      <alignment horizontal="center" vertical="center"/>
    </xf>
    <xf numFmtId="0" fontId="2" fillId="39" borderId="11" xfId="0" applyFont="1" applyFill="1" applyBorder="1" applyAlignment="1">
      <alignment horizontal="left" vertical="center"/>
    </xf>
    <xf numFmtId="0" fontId="2" fillId="39" borderId="11" xfId="0" applyFont="1" applyFill="1" applyBorder="1" applyAlignment="1">
      <alignment horizontal="center" vertical="center" wrapText="1"/>
    </xf>
    <xf numFmtId="0" fontId="2" fillId="39" borderId="10" xfId="0" applyFont="1" applyFill="1" applyBorder="1" applyAlignment="1">
      <alignment horizontal="left" vertical="center"/>
    </xf>
    <xf numFmtId="0" fontId="2" fillId="39" borderId="11" xfId="0" applyFont="1" applyFill="1" applyBorder="1" applyAlignment="1">
      <alignment horizontal="center" vertical="center" textRotation="90" wrapText="1"/>
    </xf>
    <xf numFmtId="0" fontId="2" fillId="39" borderId="10" xfId="0" applyFont="1" applyFill="1" applyBorder="1" applyAlignment="1">
      <alignment horizontal="left" vertical="center" wrapText="1"/>
    </xf>
    <xf numFmtId="0" fontId="2" fillId="39" borderId="17" xfId="0" applyFont="1" applyFill="1" applyBorder="1" applyAlignment="1">
      <alignment horizontal="center" vertical="center" textRotation="90" wrapText="1"/>
    </xf>
    <xf numFmtId="3" fontId="0" fillId="39" borderId="0" xfId="0" applyNumberFormat="1" applyFont="1" applyFill="1" applyBorder="1" applyAlignment="1">
      <alignment horizontal="center"/>
    </xf>
    <xf numFmtId="0" fontId="2" fillId="39" borderId="17" xfId="0" applyFont="1" applyFill="1" applyBorder="1" applyAlignment="1">
      <alignment horizontal="center" vertical="center" wrapText="1"/>
    </xf>
    <xf numFmtId="0" fontId="2" fillId="39" borderId="10" xfId="0" applyFont="1" applyFill="1" applyBorder="1" applyAlignment="1">
      <alignment vertical="center" textRotation="90" wrapText="1"/>
    </xf>
    <xf numFmtId="0" fontId="2" fillId="39" borderId="10" xfId="0" applyFont="1" applyFill="1" applyBorder="1" applyAlignment="1">
      <alignment horizontal="center" vertical="center" textRotation="90" wrapText="1"/>
    </xf>
    <xf numFmtId="0" fontId="2" fillId="39" borderId="39" xfId="0" applyFont="1" applyFill="1" applyBorder="1" applyAlignment="1">
      <alignment vertical="center" textRotation="90" wrapText="1"/>
    </xf>
    <xf numFmtId="3" fontId="0" fillId="39" borderId="0" xfId="0" applyNumberFormat="1" applyFont="1" applyFill="1" applyBorder="1" applyAlignment="1">
      <alignment horizontal="center" wrapText="1"/>
    </xf>
    <xf numFmtId="3" fontId="0" fillId="40" borderId="0" xfId="0" applyNumberFormat="1" applyFont="1" applyFill="1" applyBorder="1" applyAlignment="1">
      <alignment horizontal="center" vertical="center" wrapText="1"/>
    </xf>
    <xf numFmtId="3" fontId="0" fillId="40" borderId="18" xfId="0" applyNumberFormat="1" applyFont="1" applyFill="1" applyBorder="1" applyAlignment="1">
      <alignment horizontal="center" vertical="center" wrapText="1"/>
    </xf>
    <xf numFmtId="3" fontId="0" fillId="40" borderId="44" xfId="0" applyNumberFormat="1" applyFont="1" applyFill="1" applyBorder="1" applyAlignment="1">
      <alignment horizontal="center" vertical="center" wrapText="1"/>
    </xf>
    <xf numFmtId="3" fontId="0" fillId="40" borderId="10" xfId="0" applyNumberFormat="1" applyFont="1" applyFill="1" applyBorder="1" applyAlignment="1">
      <alignment horizontal="center" vertical="center" wrapText="1"/>
    </xf>
    <xf numFmtId="3" fontId="0" fillId="40" borderId="60" xfId="0" applyNumberFormat="1" applyFont="1" applyFill="1" applyBorder="1" applyAlignment="1">
      <alignment horizontal="center" vertical="center" wrapText="1"/>
    </xf>
    <xf numFmtId="3" fontId="0" fillId="40" borderId="17" xfId="0" applyNumberFormat="1" applyFont="1" applyFill="1" applyBorder="1" applyAlignment="1">
      <alignment horizontal="center" vertical="center" wrapText="1"/>
    </xf>
    <xf numFmtId="0" fontId="0" fillId="0" borderId="0" xfId="0" applyFill="1" applyAlignment="1" quotePrefix="1">
      <alignment horizontal="right"/>
    </xf>
    <xf numFmtId="3" fontId="0" fillId="40" borderId="16" xfId="0" applyNumberFormat="1" applyFont="1" applyFill="1" applyBorder="1" applyAlignment="1">
      <alignment horizontal="center" vertical="center" wrapText="1"/>
    </xf>
    <xf numFmtId="0" fontId="0" fillId="0" borderId="0" xfId="0" applyFont="1" applyFill="1" applyAlignment="1">
      <alignment vertical="center"/>
    </xf>
    <xf numFmtId="3" fontId="0" fillId="34" borderId="61" xfId="0" applyNumberFormat="1" applyFont="1" applyFill="1" applyBorder="1" applyAlignment="1">
      <alignment horizontal="center" vertical="center" wrapText="1"/>
    </xf>
    <xf numFmtId="3" fontId="0" fillId="41" borderId="29" xfId="0" applyNumberFormat="1" applyFont="1" applyFill="1" applyBorder="1" applyAlignment="1">
      <alignment horizontal="center" vertical="center" wrapText="1"/>
    </xf>
    <xf numFmtId="3" fontId="0" fillId="41" borderId="43" xfId="0" applyNumberFormat="1" applyFont="1" applyFill="1" applyBorder="1" applyAlignment="1">
      <alignment horizontal="center" vertical="center" wrapText="1"/>
    </xf>
    <xf numFmtId="3" fontId="0" fillId="41" borderId="30" xfId="0" applyNumberFormat="1" applyFont="1" applyFill="1" applyBorder="1" applyAlignment="1">
      <alignment horizontal="center" vertical="center" wrapText="1"/>
    </xf>
    <xf numFmtId="3" fontId="6" fillId="41" borderId="38" xfId="0" applyNumberFormat="1" applyFont="1" applyFill="1" applyBorder="1" applyAlignment="1">
      <alignment vertical="center" wrapText="1"/>
    </xf>
    <xf numFmtId="3" fontId="0" fillId="41" borderId="38" xfId="0" applyNumberFormat="1" applyFont="1" applyFill="1" applyBorder="1" applyAlignment="1">
      <alignment horizontal="center" vertical="center" wrapText="1"/>
    </xf>
    <xf numFmtId="3" fontId="0" fillId="33" borderId="10" xfId="0" applyNumberFormat="1" applyFill="1" applyBorder="1" applyAlignment="1">
      <alignment/>
    </xf>
    <xf numFmtId="3" fontId="0" fillId="34" borderId="10" xfId="0" applyNumberFormat="1" applyFill="1" applyBorder="1" applyAlignment="1">
      <alignment/>
    </xf>
    <xf numFmtId="3" fontId="0" fillId="35" borderId="10" xfId="0" applyNumberFormat="1" applyFill="1" applyBorder="1" applyAlignment="1">
      <alignment vertical="center"/>
    </xf>
    <xf numFmtId="0" fontId="0" fillId="0" borderId="0" xfId="0" applyAlignment="1">
      <alignment vertical="center"/>
    </xf>
    <xf numFmtId="3" fontId="0" fillId="0" borderId="25" xfId="0" applyNumberFormat="1" applyFont="1" applyBorder="1" applyAlignment="1">
      <alignment/>
    </xf>
    <xf numFmtId="3" fontId="6" fillId="40" borderId="36" xfId="0" applyNumberFormat="1" applyFont="1" applyFill="1" applyBorder="1" applyAlignment="1">
      <alignment horizontal="center" vertical="center" wrapText="1"/>
    </xf>
    <xf numFmtId="3" fontId="6" fillId="40" borderId="62" xfId="0" applyNumberFormat="1" applyFont="1" applyFill="1" applyBorder="1" applyAlignment="1">
      <alignment horizontal="center" vertical="center" wrapText="1"/>
    </xf>
    <xf numFmtId="3" fontId="0" fillId="40" borderId="62" xfId="0" applyNumberFormat="1" applyFont="1" applyFill="1" applyBorder="1" applyAlignment="1">
      <alignment horizontal="center" vertical="center" wrapText="1"/>
    </xf>
    <xf numFmtId="3" fontId="0" fillId="40" borderId="36" xfId="0" applyNumberFormat="1" applyFont="1" applyFill="1" applyBorder="1" applyAlignment="1">
      <alignment horizontal="center" vertical="center" wrapText="1"/>
    </xf>
    <xf numFmtId="3" fontId="0" fillId="0" borderId="0" xfId="0" applyNumberFormat="1" applyFont="1" applyBorder="1" applyAlignment="1">
      <alignment vertical="center"/>
    </xf>
    <xf numFmtId="0" fontId="0" fillId="0" borderId="0" xfId="0" applyFont="1" applyFill="1" applyBorder="1" applyAlignment="1" quotePrefix="1">
      <alignment vertical="top"/>
    </xf>
    <xf numFmtId="3" fontId="0" fillId="34" borderId="17" xfId="0" applyNumberFormat="1" applyFill="1" applyBorder="1" applyAlignment="1">
      <alignment/>
    </xf>
    <xf numFmtId="3" fontId="0" fillId="34" borderId="11" xfId="0" applyNumberFormat="1" applyFill="1" applyBorder="1" applyAlignment="1">
      <alignment/>
    </xf>
    <xf numFmtId="3" fontId="0" fillId="37" borderId="0" xfId="0" applyNumberFormat="1" applyFill="1" applyBorder="1" applyAlignment="1">
      <alignment/>
    </xf>
    <xf numFmtId="3" fontId="0" fillId="33" borderId="10" xfId="0" applyNumberFormat="1" applyFill="1" applyBorder="1" applyAlignment="1">
      <alignment vertical="center"/>
    </xf>
    <xf numFmtId="3" fontId="0" fillId="34" borderId="0" xfId="0" applyNumberFormat="1" applyFill="1" applyBorder="1" applyAlignment="1">
      <alignment/>
    </xf>
    <xf numFmtId="3" fontId="0" fillId="37" borderId="10" xfId="0" applyNumberFormat="1" applyFill="1" applyBorder="1" applyAlignment="1">
      <alignment/>
    </xf>
    <xf numFmtId="3" fontId="0" fillId="37" borderId="17" xfId="0" applyNumberFormat="1" applyFill="1" applyBorder="1" applyAlignment="1">
      <alignment/>
    </xf>
    <xf numFmtId="3" fontId="0" fillId="38" borderId="10" xfId="0" applyNumberFormat="1" applyFill="1" applyBorder="1" applyAlignment="1">
      <alignment/>
    </xf>
    <xf numFmtId="3" fontId="0" fillId="38" borderId="10" xfId="0" applyNumberFormat="1" applyFill="1" applyBorder="1" applyAlignment="1">
      <alignment vertical="center"/>
    </xf>
    <xf numFmtId="3" fontId="0" fillId="0" borderId="25" xfId="0" applyNumberFormat="1" applyBorder="1" applyAlignment="1">
      <alignment vertical="center"/>
    </xf>
    <xf numFmtId="0" fontId="10" fillId="0" borderId="0" xfId="56" applyFont="1">
      <alignment/>
      <protection/>
    </xf>
    <xf numFmtId="0" fontId="0" fillId="0" borderId="0" xfId="56">
      <alignment/>
      <protection/>
    </xf>
    <xf numFmtId="0" fontId="2" fillId="0" borderId="0" xfId="56" applyFont="1">
      <alignment/>
      <protection/>
    </xf>
    <xf numFmtId="0" fontId="0" fillId="0" borderId="0" xfId="56" applyAlignment="1">
      <alignment/>
      <protection/>
    </xf>
    <xf numFmtId="0" fontId="0" fillId="0" borderId="0" xfId="56" applyFont="1">
      <alignment/>
      <protection/>
    </xf>
    <xf numFmtId="0" fontId="0" fillId="0" borderId="0" xfId="56" applyFont="1" applyAlignment="1">
      <alignment/>
      <protection/>
    </xf>
    <xf numFmtId="0" fontId="3" fillId="0" borderId="0" xfId="56" applyFont="1" applyAlignment="1">
      <alignment horizontal="center"/>
      <protection/>
    </xf>
    <xf numFmtId="0" fontId="4" fillId="0" borderId="0" xfId="56" applyFont="1" applyFill="1" applyBorder="1" applyAlignment="1">
      <alignment vertical="top"/>
      <protection/>
    </xf>
    <xf numFmtId="0" fontId="4" fillId="0" borderId="0" xfId="56" applyFont="1" applyFill="1">
      <alignment/>
      <protection/>
    </xf>
    <xf numFmtId="0" fontId="0" fillId="0" borderId="0" xfId="56" applyFont="1" applyAlignment="1">
      <alignment horizontal="center"/>
      <protection/>
    </xf>
    <xf numFmtId="0" fontId="7" fillId="0" borderId="0" xfId="56" applyFont="1" applyFill="1">
      <alignment/>
      <protection/>
    </xf>
    <xf numFmtId="0" fontId="4" fillId="0" borderId="0" xfId="56" applyFont="1" applyFill="1" applyAlignment="1">
      <alignment/>
      <protection/>
    </xf>
    <xf numFmtId="0" fontId="0" fillId="0" borderId="0" xfId="56" applyFill="1" applyBorder="1" applyAlignment="1">
      <alignment horizontal="center"/>
      <protection/>
    </xf>
    <xf numFmtId="0" fontId="0" fillId="0" borderId="0" xfId="56" applyFont="1" applyBorder="1" applyAlignment="1">
      <alignment horizontal="center"/>
      <protection/>
    </xf>
    <xf numFmtId="0" fontId="0" fillId="0" borderId="0" xfId="56" applyFont="1" applyBorder="1">
      <alignment/>
      <protection/>
    </xf>
    <xf numFmtId="0" fontId="0" fillId="0" borderId="0" xfId="56" applyFont="1" applyFill="1" applyBorder="1" applyAlignment="1">
      <alignment vertical="top"/>
      <protection/>
    </xf>
    <xf numFmtId="0" fontId="7" fillId="0" borderId="0" xfId="56" applyFont="1" applyFill="1" applyBorder="1" applyAlignment="1">
      <alignment vertical="top"/>
      <protection/>
    </xf>
    <xf numFmtId="0" fontId="0" fillId="0" borderId="0" xfId="56" applyNumberFormat="1" applyFont="1" applyFill="1" applyBorder="1" applyAlignment="1" quotePrefix="1">
      <alignment horizontal="right" vertical="top"/>
      <protection/>
    </xf>
    <xf numFmtId="0" fontId="0" fillId="0" borderId="0" xfId="56" applyFont="1" applyFill="1" applyBorder="1" applyAlignment="1" quotePrefix="1">
      <alignment horizontal="right" vertical="top"/>
      <protection/>
    </xf>
    <xf numFmtId="0" fontId="4" fillId="0" borderId="0" xfId="56" applyFont="1" applyFill="1" applyBorder="1" applyAlignment="1">
      <alignment horizontal="right" vertical="top"/>
      <protection/>
    </xf>
    <xf numFmtId="0" fontId="0" fillId="0" borderId="0" xfId="56" applyFill="1" applyBorder="1" applyAlignment="1">
      <alignment horizontal="center" vertical="center"/>
      <protection/>
    </xf>
    <xf numFmtId="0" fontId="0" fillId="0" borderId="0" xfId="56" applyFill="1" applyBorder="1" applyAlignment="1">
      <alignment vertical="top"/>
      <protection/>
    </xf>
    <xf numFmtId="0" fontId="0" fillId="0" borderId="0" xfId="56" applyFill="1" applyBorder="1" applyAlignment="1">
      <alignment horizontal="center" vertical="top"/>
      <protection/>
    </xf>
    <xf numFmtId="0" fontId="0" fillId="0" borderId="0" xfId="56" applyAlignment="1">
      <alignment horizontal="center" vertical="center"/>
      <protection/>
    </xf>
    <xf numFmtId="3" fontId="0" fillId="0" borderId="0" xfId="56" applyNumberFormat="1" applyBorder="1" applyAlignment="1">
      <alignment horizontal="center"/>
      <protection/>
    </xf>
    <xf numFmtId="0" fontId="2" fillId="0" borderId="0" xfId="56" applyFont="1" applyBorder="1" applyAlignment="1">
      <alignment vertical="center" wrapText="1"/>
      <protection/>
    </xf>
    <xf numFmtId="0" fontId="2" fillId="0" borderId="12" xfId="56" applyFont="1" applyBorder="1" applyAlignment="1">
      <alignment vertical="center" wrapText="1"/>
      <protection/>
    </xf>
    <xf numFmtId="0" fontId="2" fillId="0" borderId="12" xfId="56" applyFont="1" applyFill="1" applyBorder="1" applyAlignment="1">
      <alignment horizontal="center" wrapText="1"/>
      <protection/>
    </xf>
    <xf numFmtId="0" fontId="2" fillId="0" borderId="14" xfId="56" applyFont="1" applyFill="1" applyBorder="1" applyAlignment="1">
      <alignment horizontal="center" vertical="center" wrapText="1"/>
      <protection/>
    </xf>
    <xf numFmtId="0" fontId="2" fillId="0" borderId="14" xfId="56" applyFont="1" applyFill="1" applyBorder="1" applyAlignment="1" quotePrefix="1">
      <alignment horizontal="center" vertical="center" wrapText="1"/>
      <protection/>
    </xf>
    <xf numFmtId="0" fontId="2" fillId="0" borderId="20" xfId="56" applyFont="1" applyBorder="1" applyAlignment="1">
      <alignment vertical="center" wrapText="1"/>
      <protection/>
    </xf>
    <xf numFmtId="0" fontId="2" fillId="0" borderId="38" xfId="56" applyFont="1" applyBorder="1" applyAlignment="1">
      <alignment vertical="center" wrapText="1"/>
      <protection/>
    </xf>
    <xf numFmtId="0" fontId="2" fillId="0" borderId="63" xfId="56" applyFont="1" applyFill="1" applyBorder="1" applyAlignment="1">
      <alignment horizontal="center" vertical="center" wrapText="1"/>
      <protection/>
    </xf>
    <xf numFmtId="0" fontId="2" fillId="0" borderId="35" xfId="56" applyFont="1" applyFill="1" applyBorder="1" applyAlignment="1">
      <alignment horizontal="center" vertical="center" wrapText="1"/>
      <protection/>
    </xf>
    <xf numFmtId="49" fontId="2" fillId="0" borderId="26" xfId="56" applyNumberFormat="1" applyFont="1" applyBorder="1" applyAlignment="1">
      <alignment horizontal="center" vertical="center" wrapText="1"/>
      <protection/>
    </xf>
    <xf numFmtId="0" fontId="2" fillId="0" borderId="26" xfId="56" applyFont="1" applyBorder="1" applyAlignment="1">
      <alignment vertical="center"/>
      <protection/>
    </xf>
    <xf numFmtId="0" fontId="0" fillId="0" borderId="26" xfId="56" applyBorder="1" applyAlignment="1">
      <alignment vertical="center"/>
      <protection/>
    </xf>
    <xf numFmtId="0" fontId="0" fillId="0" borderId="27" xfId="56" applyBorder="1" applyAlignment="1">
      <alignment vertical="center"/>
      <protection/>
    </xf>
    <xf numFmtId="3" fontId="8" fillId="34" borderId="23" xfId="56" applyNumberFormat="1" applyFont="1" applyFill="1" applyBorder="1" applyAlignment="1">
      <alignment horizontal="center" vertical="center" wrapText="1"/>
      <protection/>
    </xf>
    <xf numFmtId="3" fontId="0" fillId="0" borderId="0" xfId="56" applyNumberFormat="1" applyFont="1" applyAlignment="1">
      <alignment horizontal="center"/>
      <protection/>
    </xf>
    <xf numFmtId="0" fontId="2" fillId="0" borderId="0" xfId="56" applyFont="1" applyBorder="1" applyAlignment="1">
      <alignment horizontal="center" vertical="center" wrapText="1"/>
      <protection/>
    </xf>
    <xf numFmtId="0" fontId="2" fillId="0" borderId="17" xfId="56" applyFont="1" applyBorder="1" applyAlignment="1">
      <alignment horizontal="center" vertical="center" wrapText="1"/>
      <protection/>
    </xf>
    <xf numFmtId="0" fontId="2" fillId="0" borderId="17" xfId="56" applyFont="1" applyBorder="1" applyAlignment="1">
      <alignment vertical="center"/>
      <protection/>
    </xf>
    <xf numFmtId="0" fontId="2" fillId="0" borderId="17" xfId="56" applyFont="1" applyBorder="1" applyAlignment="1">
      <alignment vertical="center" textRotation="90"/>
      <protection/>
    </xf>
    <xf numFmtId="0" fontId="2" fillId="0" borderId="17" xfId="56" applyFont="1" applyBorder="1" applyAlignment="1" quotePrefix="1">
      <alignment vertical="center"/>
      <protection/>
    </xf>
    <xf numFmtId="0" fontId="2" fillId="0" borderId="18" xfId="56" applyFont="1" applyBorder="1" applyAlignment="1">
      <alignment vertical="center"/>
      <protection/>
    </xf>
    <xf numFmtId="0" fontId="2" fillId="0" borderId="17" xfId="56" applyFont="1" applyBorder="1" applyAlignment="1">
      <alignment horizontal="center" vertical="center" textRotation="90" wrapText="1"/>
      <protection/>
    </xf>
    <xf numFmtId="49" fontId="2" fillId="0" borderId="17" xfId="56" applyNumberFormat="1" applyFont="1" applyBorder="1" applyAlignment="1">
      <alignment horizontal="center" vertical="center" wrapText="1"/>
      <protection/>
    </xf>
    <xf numFmtId="0" fontId="0" fillId="0" borderId="17" xfId="56" applyBorder="1" applyAlignment="1">
      <alignment vertical="center"/>
      <protection/>
    </xf>
    <xf numFmtId="0" fontId="0" fillId="0" borderId="18" xfId="56" applyBorder="1" applyAlignment="1">
      <alignment vertical="center"/>
      <protection/>
    </xf>
    <xf numFmtId="3" fontId="8" fillId="35" borderId="36" xfId="56" applyNumberFormat="1" applyFont="1" applyFill="1" applyBorder="1" applyAlignment="1">
      <alignment horizontal="center" vertical="center" wrapText="1"/>
      <protection/>
    </xf>
    <xf numFmtId="0" fontId="3" fillId="0" borderId="17" xfId="56" applyFont="1" applyBorder="1" applyAlignment="1">
      <alignment vertical="center" textRotation="90" wrapText="1"/>
      <protection/>
    </xf>
    <xf numFmtId="0" fontId="2" fillId="0" borderId="17" xfId="56" applyFont="1" applyBorder="1" applyAlignment="1">
      <alignment vertical="center" textRotation="90" wrapText="1"/>
      <protection/>
    </xf>
    <xf numFmtId="3" fontId="8" fillId="34" borderId="62" xfId="56" applyNumberFormat="1" applyFont="1" applyFill="1" applyBorder="1" applyAlignment="1">
      <alignment horizontal="center" vertical="center" wrapText="1"/>
      <protection/>
    </xf>
    <xf numFmtId="0" fontId="2" fillId="0" borderId="17" xfId="56" applyFont="1" applyBorder="1" applyAlignment="1">
      <alignment horizontal="left" vertical="center" wrapText="1"/>
      <protection/>
    </xf>
    <xf numFmtId="0" fontId="2" fillId="0" borderId="17" xfId="56" applyFont="1" applyBorder="1" applyAlignment="1">
      <alignment horizontal="center" vertical="center"/>
      <protection/>
    </xf>
    <xf numFmtId="0" fontId="2" fillId="0" borderId="10" xfId="56" applyFont="1" applyBorder="1" applyAlignment="1">
      <alignment horizontal="center" vertical="center" textRotation="90" wrapText="1"/>
      <protection/>
    </xf>
    <xf numFmtId="49" fontId="2" fillId="0" borderId="10" xfId="56" applyNumberFormat="1" applyFont="1" applyBorder="1" applyAlignment="1">
      <alignment horizontal="center" vertical="center" wrapText="1"/>
      <protection/>
    </xf>
    <xf numFmtId="0" fontId="2" fillId="0" borderId="16" xfId="56" applyFont="1" applyBorder="1" applyAlignment="1">
      <alignment vertical="center"/>
      <protection/>
    </xf>
    <xf numFmtId="3" fontId="8" fillId="34" borderId="36" xfId="56" applyNumberFormat="1" applyFont="1" applyFill="1" applyBorder="1" applyAlignment="1">
      <alignment horizontal="center" vertical="center" wrapText="1"/>
      <protection/>
    </xf>
    <xf numFmtId="0" fontId="2" fillId="0" borderId="18" xfId="56" applyFont="1" applyBorder="1" applyAlignment="1">
      <alignment vertical="center" wrapText="1"/>
      <protection/>
    </xf>
    <xf numFmtId="0" fontId="3" fillId="0" borderId="17" xfId="56" applyFont="1" applyBorder="1" applyAlignment="1">
      <alignment horizontal="center" vertical="center" textRotation="90" wrapText="1"/>
      <protection/>
    </xf>
    <xf numFmtId="0" fontId="2" fillId="0" borderId="10" xfId="56" applyFont="1" applyBorder="1" applyAlignment="1">
      <alignment horizontal="center" vertical="center"/>
      <protection/>
    </xf>
    <xf numFmtId="0" fontId="2" fillId="0" borderId="10" xfId="56" applyFont="1" applyBorder="1" applyAlignment="1">
      <alignment vertical="center"/>
      <protection/>
    </xf>
    <xf numFmtId="0" fontId="2" fillId="0" borderId="10" xfId="56" applyFont="1" applyBorder="1" applyAlignment="1">
      <alignment horizontal="left" vertical="center"/>
      <protection/>
    </xf>
    <xf numFmtId="0" fontId="2" fillId="0" borderId="10" xfId="56" applyFont="1" applyBorder="1" applyAlignment="1">
      <alignment horizontal="left" vertical="center" wrapText="1"/>
      <protection/>
    </xf>
    <xf numFmtId="0" fontId="3" fillId="0" borderId="10" xfId="56" applyFont="1" applyBorder="1" applyAlignment="1">
      <alignment horizontal="center" vertical="center" textRotation="90" wrapText="1"/>
      <protection/>
    </xf>
    <xf numFmtId="0" fontId="2" fillId="0" borderId="20" xfId="56" applyFont="1" applyBorder="1" applyAlignment="1">
      <alignment horizontal="center" vertical="center"/>
      <protection/>
    </xf>
    <xf numFmtId="0" fontId="2" fillId="0" borderId="20" xfId="56" applyFont="1" applyBorder="1" applyAlignment="1">
      <alignment horizontal="left" vertical="center"/>
      <protection/>
    </xf>
    <xf numFmtId="0" fontId="3" fillId="0" borderId="20" xfId="56" applyFont="1" applyBorder="1" applyAlignment="1">
      <alignment vertical="center" textRotation="90" wrapText="1"/>
      <protection/>
    </xf>
    <xf numFmtId="0" fontId="2" fillId="0" borderId="20" xfId="56" applyFont="1" applyBorder="1" applyAlignment="1">
      <alignment vertical="center" textRotation="90" wrapText="1"/>
      <protection/>
    </xf>
    <xf numFmtId="0" fontId="2" fillId="0" borderId="20" xfId="56" applyFont="1" applyBorder="1" applyAlignment="1">
      <alignment horizontal="left" vertical="center" wrapText="1"/>
      <protection/>
    </xf>
    <xf numFmtId="0" fontId="3" fillId="0" borderId="20" xfId="56" applyFont="1" applyBorder="1" applyAlignment="1">
      <alignment horizontal="center" vertical="center" textRotation="90" wrapText="1"/>
      <protection/>
    </xf>
    <xf numFmtId="0" fontId="2" fillId="0" borderId="20" xfId="56" applyFont="1" applyBorder="1" applyAlignment="1">
      <alignment horizontal="center" vertical="center" textRotation="90" wrapText="1"/>
      <protection/>
    </xf>
    <xf numFmtId="0" fontId="7" fillId="0" borderId="20" xfId="56" applyFont="1" applyBorder="1" applyAlignment="1">
      <alignment horizontal="center" vertical="center" textRotation="90" wrapText="1"/>
      <protection/>
    </xf>
    <xf numFmtId="49" fontId="2" fillId="0" borderId="20" xfId="56" applyNumberFormat="1" applyFont="1" applyBorder="1" applyAlignment="1">
      <alignment horizontal="center" vertical="center" wrapText="1"/>
      <protection/>
    </xf>
    <xf numFmtId="0" fontId="2" fillId="0" borderId="20" xfId="56" applyFont="1" applyBorder="1" applyAlignment="1">
      <alignment vertical="center"/>
      <protection/>
    </xf>
    <xf numFmtId="3" fontId="6" fillId="34" borderId="36" xfId="56" applyNumberFormat="1" applyFont="1" applyFill="1" applyBorder="1" applyAlignment="1">
      <alignment horizontal="center" vertical="center" wrapText="1"/>
      <protection/>
    </xf>
    <xf numFmtId="0" fontId="2" fillId="0" borderId="15" xfId="56" applyFont="1" applyFill="1" applyBorder="1" applyAlignment="1">
      <alignment horizontal="center" vertical="center" wrapText="1"/>
      <protection/>
    </xf>
    <xf numFmtId="0" fontId="2" fillId="0" borderId="34" xfId="56" applyFont="1" applyFill="1" applyBorder="1" applyAlignment="1">
      <alignment horizontal="center" vertical="center" wrapText="1"/>
      <protection/>
    </xf>
    <xf numFmtId="3" fontId="0" fillId="34" borderId="23" xfId="56" applyNumberFormat="1" applyFont="1" applyFill="1" applyBorder="1" applyAlignment="1">
      <alignment horizontal="center" vertical="center" wrapText="1"/>
      <protection/>
    </xf>
    <xf numFmtId="3" fontId="0" fillId="34" borderId="40" xfId="56" applyNumberFormat="1" applyFont="1" applyFill="1" applyBorder="1" applyAlignment="1">
      <alignment horizontal="center" vertical="center" wrapText="1"/>
      <protection/>
    </xf>
    <xf numFmtId="3" fontId="0" fillId="34" borderId="26" xfId="56" applyNumberFormat="1" applyFont="1" applyFill="1" applyBorder="1" applyAlignment="1">
      <alignment horizontal="center" vertical="center" wrapText="1"/>
      <protection/>
    </xf>
    <xf numFmtId="3" fontId="0" fillId="34" borderId="27" xfId="56" applyNumberFormat="1" applyFont="1" applyFill="1" applyBorder="1" applyAlignment="1">
      <alignment horizontal="center" vertical="center" wrapText="1"/>
      <protection/>
    </xf>
    <xf numFmtId="3" fontId="0" fillId="35" borderId="36" xfId="56" applyNumberFormat="1" applyFont="1" applyFill="1" applyBorder="1" applyAlignment="1">
      <alignment horizontal="center" vertical="center" wrapText="1"/>
      <protection/>
    </xf>
    <xf numFmtId="3" fontId="0" fillId="34" borderId="46" xfId="56" applyNumberFormat="1" applyFont="1" applyFill="1" applyBorder="1" applyAlignment="1">
      <alignment horizontal="center" vertical="center" wrapText="1"/>
      <protection/>
    </xf>
    <xf numFmtId="3" fontId="0" fillId="34" borderId="17" xfId="56" applyNumberFormat="1" applyFont="1" applyFill="1" applyBorder="1" applyAlignment="1">
      <alignment horizontal="center" vertical="center" wrapText="1"/>
      <protection/>
    </xf>
    <xf numFmtId="3" fontId="0" fillId="0" borderId="0" xfId="56" applyNumberFormat="1" applyFont="1" applyBorder="1">
      <alignment/>
      <protection/>
    </xf>
    <xf numFmtId="3" fontId="0" fillId="34" borderId="62" xfId="56" applyNumberFormat="1" applyFont="1" applyFill="1" applyBorder="1" applyAlignment="1">
      <alignment horizontal="center" vertical="center" wrapText="1"/>
      <protection/>
    </xf>
    <xf numFmtId="3" fontId="0" fillId="34" borderId="36" xfId="56" applyNumberFormat="1" applyFont="1" applyFill="1" applyBorder="1" applyAlignment="1">
      <alignment horizontal="center" vertical="center" wrapText="1"/>
      <protection/>
    </xf>
    <xf numFmtId="3" fontId="0" fillId="34" borderId="37" xfId="56" applyNumberFormat="1" applyFont="1" applyFill="1" applyBorder="1" applyAlignment="1">
      <alignment horizontal="center" vertical="center" wrapText="1"/>
      <protection/>
    </xf>
    <xf numFmtId="3" fontId="0" fillId="34" borderId="20" xfId="56" applyNumberFormat="1" applyFont="1" applyFill="1" applyBorder="1" applyAlignment="1">
      <alignment horizontal="center" vertical="center" wrapText="1"/>
      <protection/>
    </xf>
    <xf numFmtId="3" fontId="0" fillId="35" borderId="23" xfId="56" applyNumberFormat="1" applyFont="1" applyFill="1" applyBorder="1" applyAlignment="1">
      <alignment horizontal="center" vertical="center" wrapText="1"/>
      <protection/>
    </xf>
    <xf numFmtId="3" fontId="0" fillId="35" borderId="31" xfId="56" applyNumberFormat="1" applyFont="1" applyFill="1" applyBorder="1" applyAlignment="1">
      <alignment horizontal="center" vertical="center" wrapText="1"/>
      <protection/>
    </xf>
    <xf numFmtId="3" fontId="0" fillId="35" borderId="43" xfId="56" applyNumberFormat="1" applyFont="1" applyFill="1" applyBorder="1" applyAlignment="1">
      <alignment horizontal="center" vertical="center" wrapText="1"/>
      <protection/>
    </xf>
    <xf numFmtId="3" fontId="0" fillId="35" borderId="24" xfId="56" applyNumberFormat="1" applyFont="1" applyFill="1" applyBorder="1" applyAlignment="1">
      <alignment horizontal="center" vertical="center" wrapText="1"/>
      <protection/>
    </xf>
    <xf numFmtId="3" fontId="0" fillId="34" borderId="19" xfId="56" applyNumberFormat="1" applyFont="1" applyFill="1" applyBorder="1" applyAlignment="1">
      <alignment horizontal="center" vertical="center" wrapText="1"/>
      <protection/>
    </xf>
    <xf numFmtId="3" fontId="0" fillId="33" borderId="10" xfId="56" applyNumberFormat="1" applyFill="1" applyBorder="1" applyAlignment="1">
      <alignment/>
      <protection/>
    </xf>
    <xf numFmtId="3" fontId="0" fillId="35" borderId="10" xfId="56" applyNumberFormat="1" applyFill="1" applyBorder="1" applyAlignment="1">
      <alignment/>
      <protection/>
    </xf>
    <xf numFmtId="3" fontId="0" fillId="0" borderId="25" xfId="56" applyNumberFormat="1" applyBorder="1" applyAlignment="1">
      <alignment/>
      <protection/>
    </xf>
    <xf numFmtId="0" fontId="0" fillId="0" borderId="0" xfId="0" applyFont="1" applyFill="1" applyBorder="1" applyAlignment="1">
      <alignment horizontal="right" vertical="top"/>
    </xf>
    <xf numFmtId="0" fontId="8" fillId="34" borderId="58" xfId="0" applyNumberFormat="1" applyFont="1" applyFill="1" applyBorder="1" applyAlignment="1">
      <alignment horizontal="center" vertical="center" wrapText="1"/>
    </xf>
    <xf numFmtId="0" fontId="6" fillId="34" borderId="58" xfId="0" applyNumberFormat="1" applyFont="1" applyFill="1" applyBorder="1" applyAlignment="1">
      <alignment horizontal="center" vertical="center" wrapText="1"/>
    </xf>
    <xf numFmtId="0" fontId="6" fillId="40" borderId="16" xfId="0" applyNumberFormat="1" applyFont="1" applyFill="1" applyBorder="1" applyAlignment="1">
      <alignment horizontal="center" vertical="center" wrapText="1"/>
    </xf>
    <xf numFmtId="3" fontId="0" fillId="34" borderId="56" xfId="0" applyNumberFormat="1" applyFont="1" applyFill="1" applyBorder="1" applyAlignment="1">
      <alignment horizontal="center" vertical="center" wrapText="1"/>
    </xf>
    <xf numFmtId="3" fontId="0" fillId="34" borderId="63" xfId="0" applyNumberFormat="1" applyFont="1" applyFill="1" applyBorder="1" applyAlignment="1">
      <alignment horizontal="center" vertical="center" wrapText="1"/>
    </xf>
    <xf numFmtId="3" fontId="0" fillId="34" borderId="64" xfId="0" applyNumberFormat="1" applyFont="1" applyFill="1" applyBorder="1" applyAlignment="1">
      <alignment horizontal="center" vertical="center" wrapText="1"/>
    </xf>
    <xf numFmtId="3" fontId="0" fillId="40" borderId="65" xfId="0" applyNumberFormat="1" applyFont="1" applyFill="1" applyBorder="1" applyAlignment="1">
      <alignment horizontal="center" vertical="center" wrapText="1"/>
    </xf>
    <xf numFmtId="3" fontId="0" fillId="40" borderId="12" xfId="0" applyNumberFormat="1" applyFont="1" applyFill="1" applyBorder="1" applyAlignment="1">
      <alignment horizontal="center" vertical="center" wrapText="1"/>
    </xf>
    <xf numFmtId="190" fontId="0" fillId="33" borderId="10" xfId="0" applyNumberFormat="1" applyFill="1" applyBorder="1" applyAlignment="1">
      <alignment vertical="center"/>
    </xf>
    <xf numFmtId="190" fontId="0" fillId="35" borderId="10" xfId="0" applyNumberFormat="1" applyFill="1" applyBorder="1" applyAlignment="1">
      <alignment vertical="center"/>
    </xf>
    <xf numFmtId="3" fontId="0" fillId="0" borderId="25" xfId="0" applyNumberFormat="1" applyFont="1" applyBorder="1" applyAlignment="1">
      <alignment vertical="center"/>
    </xf>
    <xf numFmtId="3" fontId="0" fillId="42" borderId="29" xfId="0" applyNumberFormat="1" applyFont="1" applyFill="1" applyBorder="1" applyAlignment="1">
      <alignment horizontal="center" vertical="center" wrapText="1"/>
    </xf>
    <xf numFmtId="3" fontId="0" fillId="42" borderId="43" xfId="0" applyNumberFormat="1" applyFont="1" applyFill="1" applyBorder="1" applyAlignment="1">
      <alignment horizontal="center" vertical="center" wrapText="1"/>
    </xf>
    <xf numFmtId="3" fontId="0" fillId="42" borderId="20" xfId="0" applyNumberFormat="1" applyFont="1" applyFill="1" applyBorder="1" applyAlignment="1">
      <alignment horizontal="center" vertical="center" wrapText="1"/>
    </xf>
    <xf numFmtId="0" fontId="2" fillId="0" borderId="22" xfId="0" applyFont="1" applyFill="1" applyBorder="1" applyAlignment="1" quotePrefix="1">
      <alignment horizontal="center" vertical="center" wrapText="1"/>
    </xf>
    <xf numFmtId="0" fontId="2" fillId="0" borderId="41" xfId="0" applyFont="1" applyFill="1" applyBorder="1" applyAlignment="1" quotePrefix="1">
      <alignment horizontal="center" vertical="center" wrapText="1"/>
    </xf>
    <xf numFmtId="3" fontId="0" fillId="42" borderId="42" xfId="0" applyNumberFormat="1" applyFont="1" applyFill="1" applyBorder="1" applyAlignment="1">
      <alignment horizontal="center" vertical="center" wrapText="1"/>
    </xf>
    <xf numFmtId="3" fontId="0" fillId="42" borderId="32" xfId="0" applyNumberFormat="1" applyFont="1" applyFill="1" applyBorder="1" applyAlignment="1">
      <alignment horizontal="center" vertical="center" wrapText="1"/>
    </xf>
    <xf numFmtId="3" fontId="0" fillId="42" borderId="0" xfId="0" applyNumberFormat="1" applyFont="1" applyFill="1" applyBorder="1" applyAlignment="1">
      <alignment horizontal="center" vertical="center" wrapText="1"/>
    </xf>
    <xf numFmtId="3" fontId="0" fillId="42" borderId="12" xfId="0" applyNumberFormat="1" applyFont="1" applyFill="1" applyBorder="1" applyAlignment="1">
      <alignment horizontal="center" vertical="center" wrapText="1"/>
    </xf>
    <xf numFmtId="3" fontId="0" fillId="42" borderId="38" xfId="0" applyNumberFormat="1" applyFont="1" applyFill="1" applyBorder="1" applyAlignment="1">
      <alignment horizontal="center" vertical="center" wrapText="1"/>
    </xf>
    <xf numFmtId="0" fontId="0" fillId="0" borderId="0" xfId="0" applyFont="1" applyFill="1" applyBorder="1" applyAlignment="1">
      <alignment horizontal="right" vertical="top"/>
    </xf>
    <xf numFmtId="0" fontId="0" fillId="0" borderId="0" xfId="0" applyFont="1" applyFill="1" applyBorder="1" applyAlignment="1" quotePrefix="1">
      <alignment horizontal="right" vertical="top"/>
    </xf>
    <xf numFmtId="3" fontId="6" fillId="41" borderId="31" xfId="0" applyNumberFormat="1" applyFont="1" applyFill="1" applyBorder="1" applyAlignment="1">
      <alignment horizontal="center" vertical="center" wrapText="1"/>
    </xf>
    <xf numFmtId="190" fontId="0" fillId="34" borderId="11" xfId="0" applyNumberFormat="1" applyFill="1" applyBorder="1" applyAlignment="1">
      <alignment horizontal="center" vertical="center"/>
    </xf>
    <xf numFmtId="0" fontId="6" fillId="35" borderId="29" xfId="0" applyNumberFormat="1" applyFont="1" applyFill="1" applyBorder="1" applyAlignment="1">
      <alignment horizontal="center" vertical="center" wrapText="1"/>
    </xf>
    <xf numFmtId="0" fontId="2" fillId="0" borderId="19" xfId="56" applyFont="1" applyFill="1" applyBorder="1" applyAlignment="1">
      <alignment horizontal="center" vertical="center" wrapText="1"/>
      <protection/>
    </xf>
    <xf numFmtId="0" fontId="2" fillId="0" borderId="11" xfId="56" applyFont="1" applyBorder="1" applyAlignment="1">
      <alignment horizontal="center" vertical="center"/>
      <protection/>
    </xf>
    <xf numFmtId="0" fontId="2" fillId="0" borderId="0" xfId="56" applyFont="1" applyBorder="1" applyAlignment="1">
      <alignment horizontal="center" vertical="center"/>
      <protection/>
    </xf>
    <xf numFmtId="3" fontId="0" fillId="33" borderId="51" xfId="56" applyNumberFormat="1" applyFont="1" applyFill="1" applyBorder="1" applyAlignment="1">
      <alignment horizontal="center" vertical="center" wrapText="1"/>
      <protection/>
    </xf>
    <xf numFmtId="0" fontId="47" fillId="0" borderId="0" xfId="0" applyFont="1" applyFill="1" applyBorder="1" applyAlignment="1">
      <alignment vertical="top" wrapText="1"/>
    </xf>
    <xf numFmtId="0" fontId="2" fillId="39" borderId="10" xfId="0" applyFont="1" applyFill="1" applyBorder="1" applyAlignment="1">
      <alignment horizontal="left" vertical="center" wrapText="1"/>
    </xf>
    <xf numFmtId="0" fontId="2" fillId="39" borderId="16" xfId="0" applyFont="1" applyFill="1" applyBorder="1" applyAlignment="1">
      <alignment horizontal="left" vertical="center" wrapText="1"/>
    </xf>
    <xf numFmtId="0" fontId="6" fillId="40" borderId="38" xfId="0" applyNumberFormat="1" applyFont="1" applyFill="1" applyBorder="1" applyAlignment="1">
      <alignment horizontal="center" vertical="center" wrapText="1"/>
    </xf>
    <xf numFmtId="3" fontId="0" fillId="40" borderId="38" xfId="0" applyNumberFormat="1" applyFont="1" applyFill="1" applyBorder="1" applyAlignment="1">
      <alignment horizontal="center" vertical="center" wrapText="1"/>
    </xf>
    <xf numFmtId="0" fontId="2" fillId="0" borderId="42" xfId="56" applyFont="1" applyBorder="1" applyAlignment="1">
      <alignment horizontal="center" vertical="center" wrapText="1"/>
      <protection/>
    </xf>
    <xf numFmtId="0" fontId="2" fillId="0" borderId="41" xfId="56" applyFont="1" applyBorder="1" applyAlignment="1">
      <alignment horizontal="center" vertical="center" wrapText="1"/>
      <protection/>
    </xf>
    <xf numFmtId="0" fontId="6" fillId="40" borderId="65" xfId="0" applyNumberFormat="1" applyFont="1" applyFill="1" applyBorder="1" applyAlignment="1">
      <alignment vertical="center" wrapText="1"/>
    </xf>
    <xf numFmtId="0" fontId="6" fillId="40" borderId="66"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26" xfId="0" applyNumberFormat="1" applyFont="1" applyFill="1" applyBorder="1" applyAlignment="1">
      <alignment vertical="center"/>
    </xf>
    <xf numFmtId="0" fontId="3" fillId="0" borderId="26" xfId="0" applyFont="1" applyFill="1" applyBorder="1" applyAlignment="1">
      <alignment horizontal="center" vertical="center" textRotation="90" wrapText="1"/>
    </xf>
    <xf numFmtId="0" fontId="2" fillId="0" borderId="26" xfId="0" applyFont="1" applyFill="1" applyBorder="1" applyAlignment="1">
      <alignment horizontal="center" vertical="center" textRotation="90" wrapText="1"/>
    </xf>
    <xf numFmtId="49" fontId="2" fillId="0" borderId="26"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26" xfId="0" applyFont="1" applyFill="1" applyBorder="1" applyAlignment="1">
      <alignment horizontal="left" vertical="center"/>
    </xf>
    <xf numFmtId="0" fontId="2" fillId="0" borderId="17" xfId="0" applyFont="1" applyFill="1" applyBorder="1" applyAlignment="1">
      <alignment vertical="center"/>
    </xf>
    <xf numFmtId="0" fontId="3" fillId="0" borderId="10" xfId="0" applyFont="1" applyFill="1" applyBorder="1" applyAlignment="1">
      <alignment vertical="center" textRotation="90" wrapText="1"/>
    </xf>
    <xf numFmtId="0" fontId="2" fillId="0" borderId="10" xfId="0" applyFont="1" applyFill="1" applyBorder="1" applyAlignment="1">
      <alignment vertical="center" textRotation="90" wrapText="1"/>
    </xf>
    <xf numFmtId="0" fontId="2" fillId="0" borderId="17" xfId="0" applyFont="1" applyFill="1" applyBorder="1" applyAlignment="1">
      <alignment horizontal="left" vertical="center"/>
    </xf>
    <xf numFmtId="49" fontId="2" fillId="0" borderId="10" xfId="0" applyNumberFormat="1" applyFont="1" applyFill="1" applyBorder="1" applyAlignment="1">
      <alignment vertical="center" wrapText="1"/>
    </xf>
    <xf numFmtId="0" fontId="2" fillId="0" borderId="10" xfId="0" applyFont="1" applyFill="1" applyBorder="1" applyAlignment="1">
      <alignment vertical="center"/>
    </xf>
    <xf numFmtId="49" fontId="2" fillId="0" borderId="20" xfId="0" applyNumberFormat="1" applyFont="1" applyFill="1" applyBorder="1" applyAlignment="1">
      <alignment horizontal="center" vertical="center" wrapText="1"/>
    </xf>
    <xf numFmtId="49" fontId="2" fillId="43" borderId="17" xfId="0" applyNumberFormat="1" applyFont="1" applyFill="1" applyBorder="1" applyAlignment="1">
      <alignment horizontal="center" vertical="center" wrapText="1"/>
    </xf>
    <xf numFmtId="0" fontId="2" fillId="43" borderId="10" xfId="0" applyFont="1" applyFill="1" applyBorder="1" applyAlignment="1">
      <alignment vertical="center" wrapText="1"/>
    </xf>
    <xf numFmtId="0" fontId="3" fillId="43" borderId="17" xfId="0" applyFont="1" applyFill="1" applyBorder="1" applyAlignment="1">
      <alignment vertical="center" textRotation="90" wrapText="1"/>
    </xf>
    <xf numFmtId="0" fontId="2" fillId="43" borderId="17" xfId="0" applyFont="1" applyFill="1" applyBorder="1" applyAlignment="1">
      <alignment vertical="center" textRotation="90" wrapText="1"/>
    </xf>
    <xf numFmtId="0" fontId="2" fillId="43" borderId="17" xfId="0" applyFont="1" applyFill="1" applyBorder="1" applyAlignment="1">
      <alignment vertical="center"/>
    </xf>
    <xf numFmtId="0" fontId="3" fillId="43" borderId="17" xfId="0" applyFont="1" applyFill="1" applyBorder="1" applyAlignment="1">
      <alignment horizontal="center" vertical="center" textRotation="90" wrapText="1"/>
    </xf>
    <xf numFmtId="0" fontId="2" fillId="43" borderId="17" xfId="0" applyFont="1" applyFill="1" applyBorder="1" applyAlignment="1">
      <alignment horizontal="center" vertical="center" textRotation="90" wrapText="1"/>
    </xf>
    <xf numFmtId="0" fontId="2" fillId="43" borderId="17" xfId="0" applyFont="1" applyFill="1" applyBorder="1" applyAlignment="1">
      <alignment vertical="center" wrapText="1"/>
    </xf>
    <xf numFmtId="49" fontId="2" fillId="43" borderId="11" xfId="0" applyNumberFormat="1" applyFont="1" applyFill="1" applyBorder="1" applyAlignment="1">
      <alignment horizontal="center" vertical="center" wrapText="1"/>
    </xf>
    <xf numFmtId="0" fontId="2" fillId="43" borderId="10" xfId="0" applyFont="1" applyFill="1" applyBorder="1" applyAlignment="1">
      <alignment vertical="center"/>
    </xf>
    <xf numFmtId="0" fontId="2" fillId="43" borderId="10" xfId="0" applyFont="1" applyFill="1" applyBorder="1" applyAlignment="1">
      <alignment vertical="center" textRotation="90" wrapText="1"/>
    </xf>
    <xf numFmtId="49" fontId="2" fillId="43" borderId="10" xfId="0" applyNumberFormat="1" applyFont="1" applyFill="1" applyBorder="1" applyAlignment="1">
      <alignment horizontal="center" vertical="center" wrapText="1"/>
    </xf>
    <xf numFmtId="49" fontId="2" fillId="43" borderId="10" xfId="0" applyNumberFormat="1" applyFont="1" applyFill="1" applyBorder="1" applyAlignment="1">
      <alignment vertical="center"/>
    </xf>
    <xf numFmtId="3" fontId="0" fillId="40" borderId="66" xfId="0" applyNumberFormat="1" applyFont="1" applyFill="1" applyBorder="1" applyAlignment="1">
      <alignment horizontal="center" vertical="center" wrapText="1"/>
    </xf>
    <xf numFmtId="3" fontId="0" fillId="40" borderId="67" xfId="0" applyNumberFormat="1" applyFont="1" applyFill="1" applyBorder="1" applyAlignment="1">
      <alignment horizontal="center" vertical="center" wrapText="1"/>
    </xf>
    <xf numFmtId="190" fontId="0" fillId="34" borderId="10" xfId="42" applyNumberFormat="1" applyFill="1" applyBorder="1" applyAlignment="1">
      <alignment horizontal="center" vertical="center"/>
    </xf>
    <xf numFmtId="0" fontId="0" fillId="0" borderId="0" xfId="0" applyFont="1" applyAlignment="1">
      <alignment horizontal="center" vertical="center"/>
    </xf>
    <xf numFmtId="3" fontId="0" fillId="40" borderId="27" xfId="0" applyNumberFormat="1" applyFont="1" applyFill="1" applyBorder="1" applyAlignment="1">
      <alignment horizontal="center" vertical="center" wrapText="1"/>
    </xf>
    <xf numFmtId="3" fontId="0" fillId="40" borderId="30" xfId="0" applyNumberFormat="1"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40" borderId="30" xfId="0" applyFont="1" applyFill="1" applyBorder="1" applyAlignment="1">
      <alignment horizontal="center" vertical="center" wrapText="1"/>
    </xf>
    <xf numFmtId="0" fontId="0" fillId="41" borderId="0" xfId="0" applyFont="1" applyFill="1" applyBorder="1" applyAlignment="1">
      <alignment horizontal="center" vertical="center" wrapText="1"/>
    </xf>
    <xf numFmtId="0" fontId="0" fillId="41" borderId="12" xfId="0"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3" fontId="0" fillId="41" borderId="42" xfId="0" applyNumberFormat="1" applyFont="1" applyFill="1" applyBorder="1" applyAlignment="1">
      <alignment horizontal="center" vertical="center" wrapText="1"/>
    </xf>
    <xf numFmtId="3" fontId="0" fillId="41" borderId="32" xfId="0" applyNumberFormat="1" applyFont="1" applyFill="1" applyBorder="1" applyAlignment="1">
      <alignment horizontal="center" vertical="center" wrapText="1"/>
    </xf>
    <xf numFmtId="3" fontId="0" fillId="41" borderId="37" xfId="0" applyNumberFormat="1" applyFont="1" applyFill="1" applyBorder="1" applyAlignment="1">
      <alignment horizontal="center" vertical="center" wrapText="1"/>
    </xf>
    <xf numFmtId="3" fontId="0" fillId="41" borderId="20" xfId="0" applyNumberFormat="1" applyFont="1" applyFill="1" applyBorder="1" applyAlignment="1">
      <alignment horizontal="center" vertical="center" wrapText="1"/>
    </xf>
    <xf numFmtId="3" fontId="0" fillId="40" borderId="11" xfId="0" applyNumberFormat="1" applyFont="1" applyFill="1" applyBorder="1" applyAlignment="1">
      <alignment horizontal="center" vertical="center" wrapText="1"/>
    </xf>
    <xf numFmtId="0" fontId="2" fillId="39" borderId="56" xfId="0" applyFont="1" applyFill="1" applyBorder="1" applyAlignment="1">
      <alignment horizontal="left" vertical="center"/>
    </xf>
    <xf numFmtId="0" fontId="2" fillId="39" borderId="53" xfId="0" applyFont="1" applyFill="1" applyBorder="1" applyAlignment="1">
      <alignment horizontal="center" vertical="center" textRotation="90" wrapText="1"/>
    </xf>
    <xf numFmtId="190" fontId="0" fillId="40" borderId="0" xfId="42" applyNumberFormat="1" applyFont="1" applyFill="1" applyBorder="1" applyAlignment="1">
      <alignment horizontal="center"/>
    </xf>
    <xf numFmtId="0" fontId="48" fillId="0" borderId="0" xfId="0" applyFont="1" applyAlignment="1">
      <alignment/>
    </xf>
    <xf numFmtId="3" fontId="0" fillId="34" borderId="10" xfId="0" applyNumberFormat="1" applyFont="1" applyFill="1" applyBorder="1" applyAlignment="1">
      <alignment vertical="center"/>
    </xf>
    <xf numFmtId="0" fontId="3" fillId="0" borderId="0" xfId="56" applyFont="1">
      <alignment/>
      <protection/>
    </xf>
    <xf numFmtId="0" fontId="0" fillId="0" borderId="0" xfId="56" applyBorder="1" applyAlignment="1">
      <alignment vertical="center"/>
      <protection/>
    </xf>
    <xf numFmtId="0" fontId="2" fillId="0" borderId="15" xfId="56" applyFont="1" applyFill="1" applyBorder="1" applyAlignment="1">
      <alignment horizontal="center" wrapText="1"/>
      <protection/>
    </xf>
    <xf numFmtId="0" fontId="2" fillId="0" borderId="17" xfId="56" applyFont="1" applyBorder="1" applyAlignment="1">
      <alignment horizontal="left" vertical="center"/>
      <protection/>
    </xf>
    <xf numFmtId="0" fontId="3" fillId="0" borderId="26" xfId="56" applyFont="1" applyBorder="1" applyAlignment="1">
      <alignment vertical="center" textRotation="90" wrapText="1"/>
      <protection/>
    </xf>
    <xf numFmtId="0" fontId="2" fillId="0" borderId="26" xfId="56" applyFont="1" applyBorder="1" applyAlignment="1">
      <alignment vertical="center" textRotation="90" wrapText="1"/>
      <protection/>
    </xf>
    <xf numFmtId="0" fontId="2" fillId="0" borderId="26" xfId="56" applyFont="1" applyBorder="1" applyAlignment="1">
      <alignment horizontal="center" vertical="center"/>
      <protection/>
    </xf>
    <xf numFmtId="0" fontId="2" fillId="0" borderId="26" xfId="56" applyFont="1" applyBorder="1" applyAlignment="1">
      <alignment vertical="center" wrapText="1"/>
      <protection/>
    </xf>
    <xf numFmtId="0" fontId="2" fillId="0" borderId="16" xfId="56" applyFont="1" applyBorder="1" applyAlignment="1">
      <alignment vertical="center" wrapText="1"/>
      <protection/>
    </xf>
    <xf numFmtId="0" fontId="3" fillId="0" borderId="10" xfId="56" applyFont="1" applyBorder="1" applyAlignment="1">
      <alignment vertical="center" textRotation="90" wrapText="1"/>
      <protection/>
    </xf>
    <xf numFmtId="0" fontId="2" fillId="0" borderId="10" xfId="56" applyFont="1" applyBorder="1" applyAlignment="1">
      <alignment vertical="center" textRotation="90" wrapText="1"/>
      <protection/>
    </xf>
    <xf numFmtId="0" fontId="3" fillId="0" borderId="28" xfId="56" applyFont="1" applyBorder="1" applyAlignment="1">
      <alignment vertical="center" textRotation="90" wrapText="1"/>
      <protection/>
    </xf>
    <xf numFmtId="0" fontId="2" fillId="0" borderId="28" xfId="56" applyFont="1" applyBorder="1" applyAlignment="1">
      <alignment vertical="center" textRotation="90" wrapText="1"/>
      <protection/>
    </xf>
    <xf numFmtId="0" fontId="2" fillId="0" borderId="28" xfId="56" applyFont="1" applyBorder="1" applyAlignment="1">
      <alignment horizontal="center" vertical="center"/>
      <protection/>
    </xf>
    <xf numFmtId="0" fontId="2" fillId="0" borderId="21" xfId="56" applyFont="1" applyBorder="1" applyAlignment="1">
      <alignment vertical="center"/>
      <protection/>
    </xf>
    <xf numFmtId="0" fontId="2" fillId="0" borderId="28" xfId="56" applyFont="1" applyBorder="1" applyAlignment="1">
      <alignment vertical="center"/>
      <protection/>
    </xf>
    <xf numFmtId="0" fontId="2" fillId="0" borderId="37" xfId="56" applyFont="1" applyFill="1" applyBorder="1" applyAlignment="1">
      <alignment horizontal="center" vertical="center" wrapText="1"/>
      <protection/>
    </xf>
    <xf numFmtId="0" fontId="2" fillId="0" borderId="13" xfId="56" applyFont="1" applyFill="1" applyBorder="1" applyAlignment="1">
      <alignment horizontal="center" vertical="center" wrapText="1"/>
      <protection/>
    </xf>
    <xf numFmtId="0" fontId="2" fillId="0" borderId="26" xfId="56" applyFont="1" applyBorder="1" applyAlignment="1">
      <alignment horizontal="left" vertical="center"/>
      <protection/>
    </xf>
    <xf numFmtId="0" fontId="2" fillId="0" borderId="27" xfId="56" applyFont="1" applyBorder="1" applyAlignment="1">
      <alignment vertical="center" wrapText="1"/>
      <protection/>
    </xf>
    <xf numFmtId="0" fontId="9" fillId="0" borderId="0" xfId="56" applyFont="1">
      <alignment/>
      <protection/>
    </xf>
    <xf numFmtId="0" fontId="9" fillId="0" borderId="0" xfId="56" applyFont="1" applyFill="1">
      <alignment/>
      <protection/>
    </xf>
    <xf numFmtId="190" fontId="0" fillId="33" borderId="10" xfId="44" applyNumberFormat="1" applyFill="1" applyBorder="1" applyAlignment="1">
      <alignment horizontal="center"/>
    </xf>
    <xf numFmtId="190" fontId="0" fillId="33" borderId="10" xfId="56" applyNumberFormat="1" applyFill="1" applyBorder="1" applyAlignment="1">
      <alignment horizontal="center" vertical="center"/>
      <protection/>
    </xf>
    <xf numFmtId="0" fontId="0" fillId="0" borderId="0" xfId="56" applyFont="1" applyFill="1">
      <alignment/>
      <protection/>
    </xf>
    <xf numFmtId="0" fontId="5" fillId="0" borderId="0" xfId="56" applyFont="1" applyFill="1">
      <alignment/>
      <protection/>
    </xf>
    <xf numFmtId="190" fontId="0" fillId="34" borderId="0" xfId="44" applyNumberFormat="1" applyFont="1" applyFill="1" applyBorder="1" applyAlignment="1">
      <alignment horizontal="center"/>
    </xf>
    <xf numFmtId="182" fontId="3" fillId="0" borderId="0" xfId="60" applyNumberFormat="1" applyFont="1" applyAlignment="1">
      <alignment/>
    </xf>
    <xf numFmtId="190" fontId="0" fillId="34" borderId="17" xfId="44" applyNumberFormat="1" applyFont="1" applyFill="1" applyBorder="1" applyAlignment="1">
      <alignment horizontal="center"/>
    </xf>
    <xf numFmtId="190" fontId="0" fillId="34" borderId="11" xfId="44" applyNumberFormat="1" applyFont="1" applyFill="1" applyBorder="1" applyAlignment="1">
      <alignment horizontal="center"/>
    </xf>
    <xf numFmtId="0" fontId="0" fillId="0" borderId="0" xfId="56" applyFill="1">
      <alignment/>
      <protection/>
    </xf>
    <xf numFmtId="0" fontId="0" fillId="0" borderId="0" xfId="56" applyFont="1" applyFill="1" applyAlignment="1">
      <alignment horizontal="center"/>
      <protection/>
    </xf>
    <xf numFmtId="190" fontId="0" fillId="34" borderId="10" xfId="44" applyNumberFormat="1" applyFont="1" applyFill="1" applyBorder="1" applyAlignment="1">
      <alignment horizontal="center"/>
    </xf>
    <xf numFmtId="190" fontId="0" fillId="34" borderId="10" xfId="56" applyNumberFormat="1" applyFill="1" applyBorder="1" applyAlignment="1">
      <alignment vertical="center"/>
      <protection/>
    </xf>
    <xf numFmtId="190" fontId="0" fillId="37" borderId="10" xfId="44" applyNumberFormat="1" applyFont="1" applyFill="1" applyBorder="1" applyAlignment="1">
      <alignment horizontal="center"/>
    </xf>
    <xf numFmtId="190" fontId="0" fillId="37" borderId="10" xfId="56" applyNumberFormat="1" applyFill="1" applyBorder="1" applyAlignment="1">
      <alignment vertical="center"/>
      <protection/>
    </xf>
    <xf numFmtId="190" fontId="0" fillId="37" borderId="0" xfId="44" applyNumberFormat="1" applyFont="1" applyFill="1" applyBorder="1" applyAlignment="1">
      <alignment horizontal="center"/>
    </xf>
    <xf numFmtId="190" fontId="0" fillId="37" borderId="17" xfId="44" applyNumberFormat="1" applyFont="1" applyFill="1" applyBorder="1" applyAlignment="1">
      <alignment horizontal="center"/>
    </xf>
    <xf numFmtId="190" fontId="0" fillId="35" borderId="10" xfId="44" applyNumberFormat="1" applyFill="1" applyBorder="1" applyAlignment="1">
      <alignment horizontal="center" vertical="center"/>
    </xf>
    <xf numFmtId="190" fontId="0" fillId="35" borderId="10" xfId="56" applyNumberFormat="1" applyFill="1" applyBorder="1" applyAlignment="1">
      <alignment horizontal="center" vertical="center"/>
      <protection/>
    </xf>
    <xf numFmtId="190" fontId="0" fillId="0" borderId="25" xfId="56" applyNumberFormat="1" applyBorder="1">
      <alignment/>
      <protection/>
    </xf>
    <xf numFmtId="3" fontId="0" fillId="34" borderId="16" xfId="56" applyNumberFormat="1" applyFont="1" applyFill="1" applyBorder="1" applyAlignment="1">
      <alignment horizontal="center" vertical="center" wrapText="1"/>
      <protection/>
    </xf>
    <xf numFmtId="0" fontId="2" fillId="0" borderId="10" xfId="56" applyFont="1" applyBorder="1" applyAlignment="1" quotePrefix="1">
      <alignment horizontal="center" vertical="center"/>
      <protection/>
    </xf>
    <xf numFmtId="0" fontId="3" fillId="0" borderId="39" xfId="56" applyFont="1" applyBorder="1" applyAlignment="1">
      <alignment vertical="center" textRotation="90" wrapText="1"/>
      <protection/>
    </xf>
    <xf numFmtId="0" fontId="2" fillId="0" borderId="10" xfId="56" applyFont="1" applyBorder="1" applyAlignment="1">
      <alignment vertical="center" textRotation="90"/>
      <protection/>
    </xf>
    <xf numFmtId="3" fontId="0" fillId="34" borderId="16" xfId="56" applyNumberFormat="1" applyFont="1" applyFill="1" applyBorder="1" applyAlignment="1">
      <alignment horizontal="center" vertical="center"/>
      <protection/>
    </xf>
    <xf numFmtId="0" fontId="2" fillId="0" borderId="10" xfId="56" applyFont="1" applyBorder="1" applyAlignment="1">
      <alignment horizontal="center" vertical="center" wrapText="1"/>
      <protection/>
    </xf>
    <xf numFmtId="0" fontId="2" fillId="0" borderId="39" xfId="56" applyFont="1" applyBorder="1" applyAlignment="1">
      <alignment vertical="center" textRotation="90" wrapText="1"/>
      <protection/>
    </xf>
    <xf numFmtId="0" fontId="2" fillId="0" borderId="33" xfId="56" applyFont="1" applyBorder="1" applyAlignment="1">
      <alignment vertical="center" textRotation="90" wrapText="1"/>
      <protection/>
    </xf>
    <xf numFmtId="0" fontId="2" fillId="0" borderId="0" xfId="56" applyFont="1" applyBorder="1" applyAlignment="1">
      <alignment horizontal="left" vertical="center" wrapText="1"/>
      <protection/>
    </xf>
    <xf numFmtId="0" fontId="2" fillId="0" borderId="0" xfId="56" applyFont="1" applyBorder="1" applyAlignment="1">
      <alignment vertical="center"/>
      <protection/>
    </xf>
    <xf numFmtId="3" fontId="0" fillId="34" borderId="21" xfId="56" applyNumberFormat="1" applyFont="1" applyFill="1" applyBorder="1" applyAlignment="1">
      <alignment horizontal="center" vertical="center"/>
      <protection/>
    </xf>
    <xf numFmtId="3" fontId="0" fillId="37" borderId="27" xfId="56" applyNumberFormat="1" applyFont="1" applyFill="1" applyBorder="1" applyAlignment="1">
      <alignment horizontal="center" vertical="center"/>
      <protection/>
    </xf>
    <xf numFmtId="3" fontId="0" fillId="37" borderId="16" xfId="56" applyNumberFormat="1" applyFont="1" applyFill="1" applyBorder="1" applyAlignment="1">
      <alignment horizontal="center" vertical="center"/>
      <protection/>
    </xf>
    <xf numFmtId="3" fontId="0" fillId="37" borderId="21" xfId="56" applyNumberFormat="1" applyFont="1" applyFill="1" applyBorder="1" applyAlignment="1">
      <alignment horizontal="center" vertical="center"/>
      <protection/>
    </xf>
    <xf numFmtId="0" fontId="2" fillId="0" borderId="15" xfId="56" applyFont="1" applyFill="1" applyBorder="1" applyAlignment="1" quotePrefix="1">
      <alignment horizontal="center" vertical="center" wrapText="1"/>
      <protection/>
    </xf>
    <xf numFmtId="3" fontId="0" fillId="34" borderId="29" xfId="56" applyNumberFormat="1" applyFont="1" applyFill="1" applyBorder="1" applyAlignment="1">
      <alignment horizontal="center" vertical="center" wrapText="1"/>
      <protection/>
    </xf>
    <xf numFmtId="3" fontId="0" fillId="34" borderId="43" xfId="56" applyNumberFormat="1" applyFont="1" applyFill="1" applyBorder="1" applyAlignment="1">
      <alignment horizontal="center" vertical="center" wrapText="1"/>
      <protection/>
    </xf>
    <xf numFmtId="3" fontId="0" fillId="34" borderId="30" xfId="56" applyNumberFormat="1" applyFont="1" applyFill="1" applyBorder="1" applyAlignment="1">
      <alignment horizontal="center" vertical="center" wrapText="1"/>
      <protection/>
    </xf>
    <xf numFmtId="3" fontId="0" fillId="35" borderId="29" xfId="56" applyNumberFormat="1" applyFont="1" applyFill="1" applyBorder="1" applyAlignment="1">
      <alignment horizontal="center" vertical="center" wrapText="1"/>
      <protection/>
    </xf>
    <xf numFmtId="3" fontId="0" fillId="35" borderId="30" xfId="56" applyNumberFormat="1" applyFont="1" applyFill="1" applyBorder="1" applyAlignment="1">
      <alignment horizontal="center" vertical="center" wrapText="1"/>
      <protection/>
    </xf>
    <xf numFmtId="3" fontId="0" fillId="37" borderId="35" xfId="56" applyNumberFormat="1" applyFont="1" applyFill="1" applyBorder="1" applyAlignment="1">
      <alignment horizontal="center" vertical="center" wrapText="1"/>
      <protection/>
    </xf>
    <xf numFmtId="3" fontId="0" fillId="37" borderId="38" xfId="56" applyNumberFormat="1" applyFont="1" applyFill="1" applyBorder="1" applyAlignment="1">
      <alignment horizontal="center" vertical="center" wrapText="1"/>
      <protection/>
    </xf>
    <xf numFmtId="3" fontId="0" fillId="34" borderId="10" xfId="56" applyNumberFormat="1" applyFill="1" applyBorder="1" applyAlignment="1">
      <alignment/>
      <protection/>
    </xf>
    <xf numFmtId="3" fontId="0" fillId="34" borderId="10" xfId="56" applyNumberFormat="1" applyFill="1" applyBorder="1" applyAlignment="1">
      <alignment vertical="center"/>
      <protection/>
    </xf>
    <xf numFmtId="3" fontId="0" fillId="37" borderId="11" xfId="56" applyNumberFormat="1" applyFill="1" applyBorder="1" applyAlignment="1">
      <alignment/>
      <protection/>
    </xf>
    <xf numFmtId="3" fontId="0" fillId="37" borderId="0" xfId="56" applyNumberFormat="1" applyFill="1" applyBorder="1" applyAlignment="1">
      <alignment/>
      <protection/>
    </xf>
    <xf numFmtId="3" fontId="0" fillId="37" borderId="17" xfId="56" applyNumberFormat="1" applyFill="1" applyBorder="1" applyAlignment="1">
      <alignment/>
      <protection/>
    </xf>
    <xf numFmtId="3" fontId="0" fillId="35" borderId="10" xfId="56" applyNumberFormat="1" applyFill="1" applyBorder="1" applyAlignment="1">
      <alignment vertical="center"/>
      <protection/>
    </xf>
    <xf numFmtId="0" fontId="0" fillId="0" borderId="0" xfId="56" applyAlignment="1">
      <alignment vertical="center"/>
      <protection/>
    </xf>
    <xf numFmtId="3" fontId="0" fillId="0" borderId="25" xfId="56" applyNumberFormat="1" applyFont="1" applyBorder="1" applyAlignment="1">
      <alignment/>
      <protection/>
    </xf>
    <xf numFmtId="3" fontId="0" fillId="0" borderId="0" xfId="56" applyNumberFormat="1" applyAlignment="1">
      <alignment vertical="center"/>
      <protection/>
    </xf>
    <xf numFmtId="190" fontId="0" fillId="42" borderId="10" xfId="56" applyNumberFormat="1" applyFill="1" applyBorder="1" applyAlignment="1">
      <alignment horizontal="center" vertical="center"/>
      <protection/>
    </xf>
    <xf numFmtId="0" fontId="2" fillId="0" borderId="13" xfId="56" applyFont="1" applyBorder="1" applyAlignment="1">
      <alignment horizontal="center" vertical="center"/>
      <protection/>
    </xf>
    <xf numFmtId="3" fontId="0" fillId="44" borderId="40" xfId="56" applyNumberFormat="1" applyFont="1" applyFill="1" applyBorder="1" applyAlignment="1">
      <alignment horizontal="center" vertical="center" wrapText="1"/>
      <protection/>
    </xf>
    <xf numFmtId="3" fontId="0" fillId="44" borderId="26" xfId="56" applyNumberFormat="1" applyFont="1" applyFill="1" applyBorder="1" applyAlignment="1">
      <alignment horizontal="center" vertical="center" wrapText="1"/>
      <protection/>
    </xf>
    <xf numFmtId="3" fontId="0" fillId="44" borderId="27" xfId="56" applyNumberFormat="1" applyFont="1" applyFill="1" applyBorder="1" applyAlignment="1">
      <alignment horizontal="center" vertical="center" wrapText="1"/>
      <protection/>
    </xf>
    <xf numFmtId="3" fontId="0" fillId="44" borderId="45" xfId="56" applyNumberFormat="1" applyFont="1" applyFill="1" applyBorder="1" applyAlignment="1">
      <alignment horizontal="center" vertical="center"/>
      <protection/>
    </xf>
    <xf numFmtId="3" fontId="0" fillId="44" borderId="28" xfId="56" applyNumberFormat="1" applyFont="1" applyFill="1" applyBorder="1" applyAlignment="1">
      <alignment horizontal="center" vertical="center"/>
      <protection/>
    </xf>
    <xf numFmtId="3" fontId="0" fillId="44" borderId="21" xfId="56" applyNumberFormat="1" applyFont="1" applyFill="1" applyBorder="1" applyAlignment="1">
      <alignment horizontal="center" vertical="center"/>
      <protection/>
    </xf>
    <xf numFmtId="3" fontId="0" fillId="41" borderId="29" xfId="56" applyNumberFormat="1" applyFont="1" applyFill="1" applyBorder="1" applyAlignment="1">
      <alignment horizontal="center" vertical="center"/>
      <protection/>
    </xf>
    <xf numFmtId="3" fontId="0" fillId="41" borderId="43" xfId="56" applyNumberFormat="1" applyFont="1" applyFill="1" applyBorder="1" applyAlignment="1">
      <alignment horizontal="center" vertical="center"/>
      <protection/>
    </xf>
    <xf numFmtId="0" fontId="2" fillId="0" borderId="13" xfId="56" applyFont="1" applyBorder="1" applyAlignment="1">
      <alignment horizontal="center" vertical="center" wrapText="1"/>
      <protection/>
    </xf>
    <xf numFmtId="0" fontId="2" fillId="0" borderId="35" xfId="56" applyFont="1" applyBorder="1" applyAlignment="1">
      <alignment horizontal="center" vertical="center" wrapText="1"/>
      <protection/>
    </xf>
    <xf numFmtId="0" fontId="2" fillId="0" borderId="41" xfId="56" applyFont="1" applyBorder="1" applyAlignment="1">
      <alignment horizontal="center" vertical="center"/>
      <protection/>
    </xf>
    <xf numFmtId="190" fontId="0" fillId="34" borderId="11" xfId="56" applyNumberFormat="1" applyFill="1" applyBorder="1" applyAlignment="1">
      <alignment vertical="center"/>
      <protection/>
    </xf>
    <xf numFmtId="190" fontId="0" fillId="0" borderId="0" xfId="56" applyNumberFormat="1">
      <alignment/>
      <protection/>
    </xf>
    <xf numFmtId="0" fontId="2" fillId="0" borderId="0" xfId="0" applyFont="1" applyFill="1" applyBorder="1" applyAlignment="1">
      <alignment horizontal="center" wrapText="1"/>
    </xf>
    <xf numFmtId="0" fontId="6" fillId="40" borderId="65" xfId="0" applyNumberFormat="1" applyFont="1" applyFill="1" applyBorder="1" applyAlignment="1">
      <alignment horizontal="center" vertical="center" wrapText="1"/>
    </xf>
    <xf numFmtId="3" fontId="0" fillId="34" borderId="59" xfId="56" applyNumberFormat="1" applyFont="1" applyFill="1" applyBorder="1" applyAlignment="1">
      <alignment horizontal="center" vertical="center" wrapText="1"/>
      <protection/>
    </xf>
    <xf numFmtId="0" fontId="2" fillId="0" borderId="0" xfId="56" applyFont="1" applyFill="1" applyBorder="1" applyAlignment="1">
      <alignment horizontal="center" wrapText="1"/>
      <protection/>
    </xf>
    <xf numFmtId="0" fontId="6" fillId="40" borderId="16" xfId="0" applyNumberFormat="1" applyFont="1" applyFill="1" applyBorder="1" applyAlignment="1">
      <alignment horizontal="center" vertical="center" wrapText="1"/>
    </xf>
    <xf numFmtId="1" fontId="6" fillId="45" borderId="43" xfId="0" applyNumberFormat="1" applyFont="1" applyFill="1" applyBorder="1" applyAlignment="1">
      <alignment horizontal="center" vertical="center"/>
    </xf>
    <xf numFmtId="1" fontId="6" fillId="45" borderId="68" xfId="0" applyNumberFormat="1" applyFont="1" applyFill="1" applyBorder="1" applyAlignment="1">
      <alignment horizontal="center" vertical="center"/>
    </xf>
    <xf numFmtId="190" fontId="0" fillId="34" borderId="11" xfId="56" applyNumberFormat="1" applyFill="1" applyBorder="1" applyAlignment="1">
      <alignment horizontal="center" vertical="center"/>
      <protection/>
    </xf>
    <xf numFmtId="3" fontId="0" fillId="40" borderId="32" xfId="56" applyNumberFormat="1" applyFont="1" applyFill="1" applyBorder="1" applyAlignment="1">
      <alignment horizontal="center" vertical="center" wrapText="1"/>
      <protection/>
    </xf>
    <xf numFmtId="0" fontId="2" fillId="0" borderId="57" xfId="56" applyFont="1" applyFill="1" applyBorder="1" applyAlignment="1">
      <alignment horizontal="center" vertical="center" wrapText="1"/>
      <protection/>
    </xf>
    <xf numFmtId="0" fontId="2" fillId="0" borderId="69" xfId="56" applyFont="1" applyFill="1" applyBorder="1" applyAlignment="1">
      <alignment horizontal="center" wrapText="1"/>
      <protection/>
    </xf>
    <xf numFmtId="0" fontId="2" fillId="0" borderId="70" xfId="56" applyFont="1" applyFill="1" applyBorder="1" applyAlignment="1">
      <alignment horizontal="center" vertical="center" wrapText="1"/>
      <protection/>
    </xf>
    <xf numFmtId="3" fontId="0" fillId="34" borderId="71" xfId="56" applyNumberFormat="1" applyFont="1" applyFill="1" applyBorder="1" applyAlignment="1">
      <alignment horizontal="center" vertical="center" wrapText="1"/>
      <protection/>
    </xf>
    <xf numFmtId="3" fontId="0" fillId="34" borderId="72" xfId="56" applyNumberFormat="1" applyFont="1" applyFill="1" applyBorder="1" applyAlignment="1">
      <alignment horizontal="center" vertical="center" wrapText="1"/>
      <protection/>
    </xf>
    <xf numFmtId="3" fontId="0" fillId="34" borderId="72" xfId="56" applyNumberFormat="1" applyFont="1" applyFill="1" applyBorder="1" applyAlignment="1">
      <alignment horizontal="center" vertical="center"/>
      <protection/>
    </xf>
    <xf numFmtId="3" fontId="0" fillId="34" borderId="73" xfId="56" applyNumberFormat="1" applyFont="1" applyFill="1" applyBorder="1" applyAlignment="1">
      <alignment horizontal="center" vertical="center"/>
      <protection/>
    </xf>
    <xf numFmtId="3" fontId="0" fillId="37" borderId="71" xfId="56" applyNumberFormat="1" applyFont="1" applyFill="1" applyBorder="1" applyAlignment="1">
      <alignment horizontal="center" vertical="center"/>
      <protection/>
    </xf>
    <xf numFmtId="3" fontId="0" fillId="37" borderId="72" xfId="56" applyNumberFormat="1" applyFont="1" applyFill="1" applyBorder="1" applyAlignment="1">
      <alignment horizontal="center" vertical="center"/>
      <protection/>
    </xf>
    <xf numFmtId="3" fontId="0" fillId="37" borderId="73" xfId="56" applyNumberFormat="1" applyFont="1" applyFill="1" applyBorder="1" applyAlignment="1">
      <alignment horizontal="center" vertical="center"/>
      <protection/>
    </xf>
    <xf numFmtId="190" fontId="0" fillId="34" borderId="10" xfId="42" applyNumberFormat="1" applyFill="1" applyBorder="1" applyAlignment="1">
      <alignment vertical="center"/>
    </xf>
    <xf numFmtId="3" fontId="0" fillId="34" borderId="19" xfId="0" applyNumberFormat="1" applyFont="1" applyFill="1" applyBorder="1" applyAlignment="1">
      <alignment horizontal="center" vertical="center" wrapText="1"/>
    </xf>
    <xf numFmtId="3" fontId="0" fillId="46" borderId="23" xfId="0" applyNumberFormat="1" applyFont="1" applyFill="1" applyBorder="1" applyAlignment="1">
      <alignment horizontal="center" vertical="center" wrapText="1"/>
    </xf>
    <xf numFmtId="3" fontId="0" fillId="46" borderId="24" xfId="0" applyNumberFormat="1" applyFont="1" applyFill="1" applyBorder="1" applyAlignment="1">
      <alignment horizontal="center" vertical="center" wrapText="1"/>
    </xf>
    <xf numFmtId="3" fontId="0" fillId="46" borderId="51" xfId="0" applyNumberFormat="1" applyFont="1" applyFill="1" applyBorder="1" applyAlignment="1">
      <alignment horizontal="center" vertical="center" wrapText="1"/>
    </xf>
    <xf numFmtId="0" fontId="6" fillId="18" borderId="31" xfId="0" applyFont="1" applyFill="1" applyBorder="1" applyAlignment="1">
      <alignment vertical="center" wrapText="1"/>
    </xf>
    <xf numFmtId="0" fontId="6" fillId="18" borderId="22" xfId="0" applyFont="1" applyFill="1" applyBorder="1" applyAlignment="1">
      <alignment vertical="center" wrapText="1"/>
    </xf>
    <xf numFmtId="0" fontId="6" fillId="18" borderId="37" xfId="0" applyFont="1" applyFill="1" applyBorder="1" applyAlignment="1">
      <alignment vertical="center" wrapText="1"/>
    </xf>
    <xf numFmtId="0" fontId="2" fillId="0" borderId="74" xfId="0" applyFont="1" applyFill="1" applyBorder="1" applyAlignment="1">
      <alignment horizontal="center" wrapText="1"/>
    </xf>
    <xf numFmtId="0" fontId="2" fillId="0" borderId="75"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6" fillId="35" borderId="76" xfId="0" applyNumberFormat="1" applyFont="1" applyFill="1" applyBorder="1" applyAlignment="1">
      <alignment horizontal="center" vertical="center" wrapText="1"/>
    </xf>
    <xf numFmtId="3" fontId="0" fillId="40" borderId="67" xfId="56" applyNumberFormat="1" applyFont="1" applyFill="1" applyBorder="1" applyAlignment="1">
      <alignment horizontal="center" vertical="center" wrapText="1"/>
      <protection/>
    </xf>
    <xf numFmtId="3" fontId="0" fillId="46" borderId="23" xfId="56" applyNumberFormat="1" applyFont="1" applyFill="1" applyBorder="1" applyAlignment="1">
      <alignment horizontal="center" vertical="center" wrapText="1"/>
      <protection/>
    </xf>
    <xf numFmtId="3" fontId="0" fillId="46" borderId="24" xfId="56" applyNumberFormat="1" applyFont="1" applyFill="1" applyBorder="1" applyAlignment="1">
      <alignment horizontal="center" vertical="center" wrapText="1"/>
      <protection/>
    </xf>
    <xf numFmtId="0" fontId="2" fillId="0" borderId="77" xfId="0" applyFont="1" applyFill="1" applyBorder="1" applyAlignment="1">
      <alignment horizontal="center" vertical="center" wrapText="1"/>
    </xf>
    <xf numFmtId="3" fontId="0" fillId="34" borderId="71" xfId="0" applyNumberFormat="1" applyFont="1" applyFill="1" applyBorder="1" applyAlignment="1">
      <alignment horizontal="center" vertical="center" wrapText="1"/>
    </xf>
    <xf numFmtId="3" fontId="0" fillId="34" borderId="72" xfId="0" applyNumberFormat="1" applyFont="1" applyFill="1" applyBorder="1" applyAlignment="1">
      <alignment horizontal="center" vertical="center" wrapText="1"/>
    </xf>
    <xf numFmtId="3" fontId="0" fillId="34" borderId="78" xfId="0" applyNumberFormat="1" applyFont="1" applyFill="1" applyBorder="1" applyAlignment="1">
      <alignment horizontal="center" vertical="center" wrapText="1"/>
    </xf>
    <xf numFmtId="3" fontId="0" fillId="41" borderId="76" xfId="0" applyNumberFormat="1" applyFont="1" applyFill="1" applyBorder="1" applyAlignment="1">
      <alignment horizontal="center" vertical="center" wrapText="1"/>
    </xf>
    <xf numFmtId="3" fontId="0" fillId="34" borderId="75" xfId="0" applyNumberFormat="1"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41" borderId="75" xfId="0" applyFont="1" applyFill="1" applyBorder="1" applyAlignment="1">
      <alignment horizontal="center" vertical="center" wrapText="1"/>
    </xf>
    <xf numFmtId="3" fontId="0" fillId="35" borderId="79" xfId="0" applyNumberFormat="1" applyFont="1" applyFill="1" applyBorder="1" applyAlignment="1">
      <alignment horizontal="center" vertical="center" wrapText="1"/>
    </xf>
    <xf numFmtId="0" fontId="2" fillId="0" borderId="69" xfId="0" applyFont="1" applyFill="1" applyBorder="1" applyAlignment="1" quotePrefix="1">
      <alignment horizontal="center" vertical="center" wrapText="1"/>
    </xf>
    <xf numFmtId="3" fontId="0" fillId="40" borderId="72" xfId="0" applyNumberFormat="1" applyFont="1" applyFill="1" applyBorder="1" applyAlignment="1">
      <alignment horizontal="center" vertical="center" wrapText="1"/>
    </xf>
    <xf numFmtId="1" fontId="0" fillId="34" borderId="75" xfId="0" applyNumberFormat="1" applyFont="1" applyFill="1" applyBorder="1" applyAlignment="1">
      <alignment horizontal="center" vertical="center" wrapText="1"/>
    </xf>
    <xf numFmtId="3" fontId="0" fillId="40" borderId="70" xfId="0" applyNumberFormat="1" applyFont="1" applyFill="1" applyBorder="1" applyAlignment="1">
      <alignment horizontal="center" vertical="center" wrapText="1"/>
    </xf>
    <xf numFmtId="3" fontId="0" fillId="40" borderId="78" xfId="0" applyNumberFormat="1" applyFont="1" applyFill="1" applyBorder="1" applyAlignment="1">
      <alignment horizontal="center" vertical="center" wrapText="1"/>
    </xf>
    <xf numFmtId="3" fontId="0" fillId="41" borderId="80" xfId="0" applyNumberFormat="1" applyFont="1" applyFill="1" applyBorder="1" applyAlignment="1">
      <alignment horizontal="center" vertical="center" wrapText="1"/>
    </xf>
    <xf numFmtId="3" fontId="0" fillId="41" borderId="81" xfId="0" applyNumberFormat="1" applyFont="1" applyFill="1" applyBorder="1" applyAlignment="1">
      <alignment horizontal="center" vertical="center" wrapText="1"/>
    </xf>
    <xf numFmtId="3" fontId="0" fillId="40" borderId="75" xfId="0" applyNumberFormat="1" applyFont="1" applyFill="1" applyBorder="1" applyAlignment="1">
      <alignment horizontal="center" vertical="center" wrapText="1"/>
    </xf>
    <xf numFmtId="3" fontId="0" fillId="34" borderId="80" xfId="0" applyNumberFormat="1" applyFont="1" applyFill="1" applyBorder="1" applyAlignment="1">
      <alignment horizontal="center" vertical="center" wrapText="1"/>
    </xf>
    <xf numFmtId="0" fontId="0" fillId="34" borderId="31" xfId="0" applyFont="1" applyFill="1" applyBorder="1" applyAlignment="1">
      <alignment horizontal="center" vertical="center" wrapText="1"/>
    </xf>
    <xf numFmtId="3" fontId="0" fillId="37" borderId="13" xfId="56" applyNumberFormat="1" applyFont="1" applyFill="1" applyBorder="1" applyAlignment="1">
      <alignment horizontal="center" vertical="center" wrapText="1"/>
      <protection/>
    </xf>
    <xf numFmtId="3" fontId="0" fillId="37" borderId="12" xfId="56" applyNumberFormat="1" applyFont="1" applyFill="1" applyBorder="1" applyAlignment="1">
      <alignment horizontal="center" vertical="center" wrapText="1"/>
      <protection/>
    </xf>
    <xf numFmtId="0" fontId="0" fillId="44" borderId="40" xfId="56" applyFont="1" applyFill="1" applyBorder="1" applyAlignment="1">
      <alignment horizontal="center" vertical="center" wrapText="1"/>
      <protection/>
    </xf>
    <xf numFmtId="0" fontId="0" fillId="44" borderId="26" xfId="56" applyFont="1" applyFill="1" applyBorder="1" applyAlignment="1">
      <alignment horizontal="center" vertical="center" wrapText="1"/>
      <protection/>
    </xf>
    <xf numFmtId="0" fontId="0" fillId="44" borderId="44" xfId="56" applyFont="1" applyFill="1" applyBorder="1" applyAlignment="1">
      <alignment horizontal="center" vertical="center" wrapText="1"/>
      <protection/>
    </xf>
    <xf numFmtId="0" fontId="0" fillId="44" borderId="10" xfId="56" applyFont="1" applyFill="1" applyBorder="1" applyAlignment="1">
      <alignment horizontal="center" vertical="center" wrapText="1"/>
      <protection/>
    </xf>
    <xf numFmtId="3" fontId="0" fillId="44" borderId="10" xfId="56" applyNumberFormat="1" applyFont="1" applyFill="1" applyBorder="1" applyAlignment="1">
      <alignment horizontal="center" vertical="center" wrapText="1"/>
      <protection/>
    </xf>
    <xf numFmtId="3" fontId="0" fillId="44" borderId="16" xfId="56" applyNumberFormat="1" applyFont="1" applyFill="1" applyBorder="1" applyAlignment="1">
      <alignment horizontal="center" vertical="center" wrapText="1"/>
      <protection/>
    </xf>
    <xf numFmtId="0" fontId="0" fillId="44" borderId="82" xfId="56" applyFont="1" applyFill="1" applyBorder="1" applyAlignment="1">
      <alignment horizontal="center" vertical="center" wrapText="1"/>
      <protection/>
    </xf>
    <xf numFmtId="0" fontId="0" fillId="37" borderId="37" xfId="56" applyFont="1" applyFill="1" applyBorder="1" applyAlignment="1">
      <alignment horizontal="center" vertical="center" wrapText="1"/>
      <protection/>
    </xf>
    <xf numFmtId="0" fontId="0" fillId="37" borderId="83" xfId="56" applyFont="1" applyFill="1" applyBorder="1" applyAlignment="1">
      <alignment horizontal="center" vertical="center" wrapText="1"/>
      <protection/>
    </xf>
    <xf numFmtId="0" fontId="0" fillId="37" borderId="35" xfId="56" applyFont="1" applyFill="1" applyBorder="1" applyAlignment="1">
      <alignment horizontal="center" vertical="center" wrapText="1"/>
      <protection/>
    </xf>
    <xf numFmtId="3" fontId="0" fillId="46" borderId="10" xfId="0" applyNumberFormat="1" applyFill="1" applyBorder="1" applyAlignment="1">
      <alignment/>
    </xf>
    <xf numFmtId="3" fontId="0" fillId="40" borderId="10" xfId="0" applyNumberFormat="1" applyFill="1" applyBorder="1" applyAlignment="1">
      <alignment/>
    </xf>
    <xf numFmtId="3" fontId="0" fillId="41" borderId="10" xfId="0" applyNumberFormat="1" applyFill="1" applyBorder="1" applyAlignment="1">
      <alignment/>
    </xf>
    <xf numFmtId="3" fontId="0" fillId="0" borderId="25" xfId="0" applyNumberFormat="1" applyBorder="1" applyAlignment="1">
      <alignment/>
    </xf>
    <xf numFmtId="3" fontId="6" fillId="46" borderId="24" xfId="0" applyNumberFormat="1" applyFont="1" applyFill="1" applyBorder="1" applyAlignment="1">
      <alignment horizontal="center" vertical="center" wrapText="1"/>
    </xf>
    <xf numFmtId="3" fontId="0" fillId="46" borderId="32" xfId="0" applyNumberFormat="1" applyFont="1" applyFill="1" applyBorder="1" applyAlignment="1">
      <alignment horizontal="center" vertical="center" wrapText="1"/>
    </xf>
    <xf numFmtId="3" fontId="0" fillId="46" borderId="12" xfId="0" applyNumberFormat="1" applyFont="1" applyFill="1" applyBorder="1" applyAlignment="1">
      <alignment horizontal="center" vertical="center" wrapText="1"/>
    </xf>
    <xf numFmtId="3" fontId="0" fillId="46" borderId="42" xfId="0" applyNumberFormat="1" applyFont="1" applyFill="1" applyBorder="1" applyAlignment="1">
      <alignment horizontal="center" vertical="center" wrapText="1"/>
    </xf>
    <xf numFmtId="3" fontId="0" fillId="46" borderId="0" xfId="0" applyNumberFormat="1" applyFont="1" applyFill="1" applyBorder="1" applyAlignment="1">
      <alignment horizontal="center" vertical="center" wrapText="1"/>
    </xf>
    <xf numFmtId="3" fontId="0" fillId="46" borderId="20" xfId="0" applyNumberFormat="1" applyFont="1" applyFill="1" applyBorder="1" applyAlignment="1">
      <alignment horizontal="center" vertical="center" wrapText="1"/>
    </xf>
    <xf numFmtId="3" fontId="6" fillId="47" borderId="36" xfId="0" applyNumberFormat="1" applyFont="1" applyFill="1" applyBorder="1" applyAlignment="1">
      <alignment horizontal="center" vertical="center" wrapText="1"/>
    </xf>
    <xf numFmtId="3" fontId="0" fillId="0" borderId="0" xfId="56" applyNumberFormat="1">
      <alignment/>
      <protection/>
    </xf>
    <xf numFmtId="3" fontId="0" fillId="44" borderId="10" xfId="56" applyNumberFormat="1" applyFill="1" applyBorder="1" applyAlignment="1">
      <alignment vertical="center"/>
      <protection/>
    </xf>
    <xf numFmtId="3" fontId="0" fillId="0" borderId="25" xfId="56" applyNumberFormat="1" applyBorder="1">
      <alignment/>
      <protection/>
    </xf>
    <xf numFmtId="0" fontId="2" fillId="0" borderId="41" xfId="56" applyFont="1" applyFill="1" applyBorder="1" applyAlignment="1">
      <alignment horizontal="center" vertical="center" wrapText="1"/>
      <protection/>
    </xf>
    <xf numFmtId="0" fontId="2" fillId="0" borderId="69" xfId="56" applyFont="1" applyFill="1" applyBorder="1" applyAlignment="1" quotePrefix="1">
      <alignment horizontal="center" vertical="center" wrapText="1"/>
      <protection/>
    </xf>
    <xf numFmtId="0" fontId="2" fillId="0" borderId="13" xfId="56" applyFont="1" applyFill="1" applyBorder="1" applyAlignment="1" quotePrefix="1">
      <alignment horizontal="center" vertical="center" wrapText="1"/>
      <protection/>
    </xf>
    <xf numFmtId="3" fontId="0" fillId="34" borderId="76" xfId="56" applyNumberFormat="1" applyFont="1" applyFill="1" applyBorder="1" applyAlignment="1">
      <alignment horizontal="center" vertical="center" wrapText="1"/>
      <protection/>
    </xf>
    <xf numFmtId="3" fontId="0" fillId="33" borderId="31" xfId="56" applyNumberFormat="1" applyFont="1" applyFill="1" applyBorder="1" applyAlignment="1">
      <alignment horizontal="center" vertical="center" wrapText="1"/>
      <protection/>
    </xf>
    <xf numFmtId="3" fontId="0" fillId="33" borderId="32" xfId="56" applyNumberFormat="1" applyFont="1" applyFill="1" applyBorder="1" applyAlignment="1">
      <alignment horizontal="center" vertical="center" wrapText="1"/>
      <protection/>
    </xf>
    <xf numFmtId="0" fontId="0" fillId="44" borderId="76" xfId="56" applyFont="1" applyFill="1" applyBorder="1" applyAlignment="1">
      <alignment horizontal="center" vertical="center" wrapText="1"/>
      <protection/>
    </xf>
    <xf numFmtId="0" fontId="0" fillId="44" borderId="43" xfId="56" applyFont="1" applyFill="1" applyBorder="1" applyAlignment="1">
      <alignment horizontal="center" vertical="center" wrapText="1"/>
      <protection/>
    </xf>
    <xf numFmtId="3" fontId="0" fillId="44" borderId="30" xfId="56" applyNumberFormat="1" applyFont="1" applyFill="1" applyBorder="1" applyAlignment="1">
      <alignment horizontal="center" vertical="center" wrapText="1"/>
      <protection/>
    </xf>
    <xf numFmtId="3" fontId="0" fillId="33" borderId="22" xfId="56" applyNumberFormat="1" applyFont="1" applyFill="1" applyBorder="1" applyAlignment="1">
      <alignment horizontal="center" vertical="center" wrapText="1"/>
      <protection/>
    </xf>
    <xf numFmtId="3" fontId="0" fillId="33" borderId="12" xfId="56" applyNumberFormat="1" applyFont="1" applyFill="1" applyBorder="1" applyAlignment="1">
      <alignment horizontal="center" vertical="center" wrapText="1"/>
      <protection/>
    </xf>
    <xf numFmtId="0" fontId="0" fillId="34" borderId="76" xfId="56" applyFont="1" applyFill="1" applyBorder="1" applyAlignment="1">
      <alignment horizontal="center" vertical="center" wrapText="1"/>
      <protection/>
    </xf>
    <xf numFmtId="0" fontId="0" fillId="34" borderId="43" xfId="56" applyFont="1" applyFill="1" applyBorder="1" applyAlignment="1">
      <alignment horizontal="center" vertical="center" wrapText="1"/>
      <protection/>
    </xf>
    <xf numFmtId="3" fontId="0" fillId="34" borderId="10" xfId="56" applyNumberFormat="1" applyFont="1" applyFill="1" applyBorder="1" applyAlignment="1">
      <alignment horizontal="center" vertical="center" wrapText="1"/>
      <protection/>
    </xf>
    <xf numFmtId="3" fontId="0" fillId="34" borderId="73" xfId="56" applyNumberFormat="1" applyFont="1" applyFill="1" applyBorder="1" applyAlignment="1">
      <alignment horizontal="center" vertical="center" wrapText="1"/>
      <protection/>
    </xf>
    <xf numFmtId="3" fontId="0" fillId="34" borderId="28" xfId="56" applyNumberFormat="1" applyFont="1" applyFill="1" applyBorder="1" applyAlignment="1">
      <alignment horizontal="center" vertical="center" wrapText="1"/>
      <protection/>
    </xf>
    <xf numFmtId="3" fontId="0" fillId="34" borderId="21" xfId="56" applyNumberFormat="1" applyFont="1" applyFill="1" applyBorder="1" applyAlignment="1">
      <alignment horizontal="center" vertical="center" wrapText="1"/>
      <protection/>
    </xf>
    <xf numFmtId="0" fontId="0" fillId="44" borderId="71" xfId="56" applyFont="1" applyFill="1" applyBorder="1" applyAlignment="1">
      <alignment horizontal="center" vertical="center" wrapText="1"/>
      <protection/>
    </xf>
    <xf numFmtId="0" fontId="0" fillId="44" borderId="73" xfId="56" applyFont="1" applyFill="1" applyBorder="1" applyAlignment="1">
      <alignment horizontal="center" vertical="center" wrapText="1"/>
      <protection/>
    </xf>
    <xf numFmtId="0" fontId="0" fillId="44" borderId="28" xfId="56" applyFont="1" applyFill="1" applyBorder="1" applyAlignment="1">
      <alignment horizontal="center" vertical="center" wrapText="1"/>
      <protection/>
    </xf>
    <xf numFmtId="3" fontId="0" fillId="44" borderId="21" xfId="56" applyNumberFormat="1" applyFont="1" applyFill="1" applyBorder="1" applyAlignment="1">
      <alignment horizontal="center" vertical="center" wrapText="1"/>
      <protection/>
    </xf>
    <xf numFmtId="1" fontId="6" fillId="34" borderId="84" xfId="56" applyNumberFormat="1" applyFont="1" applyFill="1" applyBorder="1" applyAlignment="1">
      <alignment horizontal="center" vertical="center" wrapText="1"/>
      <protection/>
    </xf>
    <xf numFmtId="3" fontId="0" fillId="35" borderId="81" xfId="56" applyNumberFormat="1" applyFont="1" applyFill="1" applyBorder="1" applyAlignment="1">
      <alignment horizontal="center" vertical="center" wrapText="1"/>
      <protection/>
    </xf>
    <xf numFmtId="3" fontId="0" fillId="41" borderId="38" xfId="56" applyNumberFormat="1" applyFont="1" applyFill="1" applyBorder="1" applyAlignment="1">
      <alignment horizontal="center" vertical="center" wrapText="1"/>
      <protection/>
    </xf>
    <xf numFmtId="3" fontId="0" fillId="34" borderId="84" xfId="56" applyNumberFormat="1" applyFont="1" applyFill="1" applyBorder="1" applyAlignment="1">
      <alignment horizontal="center" vertical="center" wrapText="1"/>
      <protection/>
    </xf>
    <xf numFmtId="3" fontId="0" fillId="33" borderId="37" xfId="56" applyNumberFormat="1" applyFont="1" applyFill="1" applyBorder="1" applyAlignment="1">
      <alignment horizontal="center" vertical="center" wrapText="1"/>
      <protection/>
    </xf>
    <xf numFmtId="3" fontId="0" fillId="33" borderId="38" xfId="56" applyNumberFormat="1" applyFont="1" applyFill="1" applyBorder="1" applyAlignment="1">
      <alignment horizontal="center" vertical="center" wrapText="1"/>
      <protection/>
    </xf>
    <xf numFmtId="0" fontId="2" fillId="0" borderId="69" xfId="0" applyFont="1" applyFill="1" applyBorder="1" applyAlignment="1">
      <alignment horizontal="center" wrapText="1"/>
    </xf>
    <xf numFmtId="3" fontId="0" fillId="40" borderId="85" xfId="0" applyNumberFormat="1" applyFont="1" applyFill="1" applyBorder="1" applyAlignment="1">
      <alignment horizontal="center" vertical="center" wrapText="1"/>
    </xf>
    <xf numFmtId="3" fontId="0" fillId="40" borderId="86" xfId="0" applyNumberFormat="1" applyFont="1" applyFill="1" applyBorder="1" applyAlignment="1">
      <alignment horizontal="center" vertical="center" wrapText="1"/>
    </xf>
    <xf numFmtId="3" fontId="0" fillId="40" borderId="86" xfId="0" applyNumberFormat="1" applyFont="1" applyFill="1" applyBorder="1" applyAlignment="1">
      <alignment horizontal="center" vertical="center"/>
    </xf>
    <xf numFmtId="3" fontId="0" fillId="40" borderId="87" xfId="0" applyNumberFormat="1" applyFont="1" applyFill="1" applyBorder="1" applyAlignment="1">
      <alignment horizontal="center" vertical="center"/>
    </xf>
    <xf numFmtId="3" fontId="0" fillId="35" borderId="79" xfId="0" applyNumberFormat="1" applyFont="1" applyFill="1" applyBorder="1" applyAlignment="1">
      <alignment horizontal="center" vertical="center"/>
    </xf>
    <xf numFmtId="3" fontId="0" fillId="33" borderId="80" xfId="0" applyNumberFormat="1" applyFont="1" applyFill="1" applyBorder="1" applyAlignment="1">
      <alignment horizontal="center" vertical="center"/>
    </xf>
    <xf numFmtId="3" fontId="0" fillId="33" borderId="75" xfId="0" applyNumberFormat="1" applyFont="1" applyFill="1" applyBorder="1" applyAlignment="1">
      <alignment horizontal="center" vertical="center"/>
    </xf>
    <xf numFmtId="3" fontId="0" fillId="33" borderId="81" xfId="0" applyNumberFormat="1" applyFont="1" applyFill="1" applyBorder="1" applyAlignment="1">
      <alignment horizontal="center" vertical="center"/>
    </xf>
    <xf numFmtId="0" fontId="2" fillId="0" borderId="10" xfId="0" applyFont="1" applyFill="1" applyBorder="1" applyAlignment="1">
      <alignment horizontal="center" vertical="center"/>
    </xf>
    <xf numFmtId="3" fontId="0" fillId="46" borderId="29" xfId="0" applyNumberFormat="1" applyFont="1" applyFill="1" applyBorder="1" applyAlignment="1">
      <alignment horizontal="center" vertical="center" wrapText="1"/>
    </xf>
    <xf numFmtId="3" fontId="0" fillId="46" borderId="43" xfId="0" applyNumberFormat="1" applyFont="1" applyFill="1" applyBorder="1" applyAlignment="1">
      <alignment horizontal="center" vertical="center" wrapText="1"/>
    </xf>
    <xf numFmtId="190" fontId="0" fillId="41" borderId="10" xfId="44" applyNumberFormat="1" applyFill="1" applyBorder="1" applyAlignment="1">
      <alignment horizontal="center"/>
    </xf>
    <xf numFmtId="3" fontId="0" fillId="37" borderId="29" xfId="0" applyNumberFormat="1" applyFont="1" applyFill="1" applyBorder="1" applyAlignment="1">
      <alignment horizontal="center" vertical="center" wrapText="1"/>
    </xf>
    <xf numFmtId="3" fontId="0" fillId="0" borderId="0" xfId="56" applyNumberFormat="1" applyFont="1">
      <alignment/>
      <protection/>
    </xf>
    <xf numFmtId="0" fontId="2" fillId="0" borderId="42" xfId="56" applyFont="1" applyBorder="1" applyAlignment="1">
      <alignment horizontal="left" vertical="center" wrapText="1"/>
      <protection/>
    </xf>
    <xf numFmtId="0" fontId="2" fillId="0" borderId="12" xfId="56" applyFont="1" applyBorder="1" applyAlignment="1">
      <alignment horizontal="center" vertical="center" wrapText="1"/>
      <protection/>
    </xf>
    <xf numFmtId="3" fontId="0" fillId="47" borderId="29" xfId="56" applyNumberFormat="1" applyFont="1" applyFill="1" applyBorder="1" applyAlignment="1">
      <alignment horizontal="center" vertical="center"/>
      <protection/>
    </xf>
    <xf numFmtId="3" fontId="0" fillId="47" borderId="43" xfId="56" applyNumberFormat="1" applyFont="1" applyFill="1" applyBorder="1" applyAlignment="1">
      <alignment horizontal="center" vertical="center"/>
      <protection/>
    </xf>
    <xf numFmtId="3" fontId="0" fillId="47" borderId="30" xfId="56" applyNumberFormat="1" applyFont="1" applyFill="1" applyBorder="1" applyAlignment="1">
      <alignment horizontal="center" vertical="center"/>
      <protection/>
    </xf>
    <xf numFmtId="3" fontId="0" fillId="41" borderId="88" xfId="56" applyNumberFormat="1" applyFont="1" applyFill="1" applyBorder="1" applyAlignment="1">
      <alignment horizontal="center" vertical="center"/>
      <protection/>
    </xf>
    <xf numFmtId="1" fontId="0" fillId="45" borderId="68" xfId="0" applyNumberFormat="1" applyFont="1" applyFill="1" applyBorder="1" applyAlignment="1">
      <alignment horizontal="center" vertical="center"/>
    </xf>
    <xf numFmtId="1" fontId="0" fillId="45" borderId="43" xfId="0" applyNumberFormat="1" applyFont="1" applyFill="1" applyBorder="1" applyAlignment="1">
      <alignment horizontal="center" vertical="center"/>
    </xf>
    <xf numFmtId="1" fontId="0" fillId="33" borderId="23" xfId="0" applyNumberFormat="1" applyFont="1" applyFill="1" applyBorder="1" applyAlignment="1">
      <alignment horizontal="center" vertical="center" wrapText="1"/>
    </xf>
    <xf numFmtId="1" fontId="0" fillId="33" borderId="24" xfId="0" applyNumberFormat="1" applyFont="1" applyFill="1" applyBorder="1" applyAlignment="1">
      <alignment horizontal="center" vertical="center" wrapText="1"/>
    </xf>
    <xf numFmtId="1" fontId="0" fillId="33" borderId="51" xfId="0" applyNumberFormat="1" applyFont="1" applyFill="1" applyBorder="1" applyAlignment="1">
      <alignment horizontal="center" vertical="center" wrapText="1"/>
    </xf>
    <xf numFmtId="190" fontId="0" fillId="37" borderId="11" xfId="44" applyNumberFormat="1" applyFont="1" applyFill="1" applyBorder="1" applyAlignment="1">
      <alignment horizontal="center"/>
    </xf>
    <xf numFmtId="1" fontId="0" fillId="45" borderId="10" xfId="0" applyNumberFormat="1" applyFont="1" applyFill="1" applyBorder="1" applyAlignment="1">
      <alignment horizontal="right" vertical="center"/>
    </xf>
    <xf numFmtId="1" fontId="0" fillId="45" borderId="11" xfId="0" applyNumberFormat="1" applyFont="1" applyFill="1" applyBorder="1" applyAlignment="1">
      <alignment horizontal="right" vertical="center"/>
    </xf>
    <xf numFmtId="1" fontId="0" fillId="45" borderId="17" xfId="0" applyNumberFormat="1" applyFont="1" applyFill="1" applyBorder="1" applyAlignment="1">
      <alignment horizontal="right" vertical="center"/>
    </xf>
    <xf numFmtId="1" fontId="0" fillId="45" borderId="0" xfId="0" applyNumberFormat="1" applyFont="1" applyFill="1" applyBorder="1" applyAlignment="1">
      <alignment horizontal="right" vertical="center"/>
    </xf>
    <xf numFmtId="1" fontId="0" fillId="45" borderId="0" xfId="0" applyNumberFormat="1" applyFont="1" applyFill="1" applyBorder="1" applyAlignment="1">
      <alignment horizontal="right" vertical="center"/>
    </xf>
    <xf numFmtId="3" fontId="0" fillId="47" borderId="10" xfId="56" applyNumberFormat="1" applyFont="1" applyFill="1" applyBorder="1" applyAlignment="1">
      <alignment horizontal="right" vertical="center"/>
      <protection/>
    </xf>
    <xf numFmtId="3" fontId="0" fillId="45" borderId="29" xfId="56" applyNumberFormat="1" applyFont="1" applyFill="1" applyBorder="1" applyAlignment="1">
      <alignment horizontal="center" vertical="center"/>
      <protection/>
    </xf>
    <xf numFmtId="3" fontId="0" fillId="45" borderId="43" xfId="56" applyNumberFormat="1" applyFont="1" applyFill="1" applyBorder="1" applyAlignment="1">
      <alignment horizontal="center" vertical="center"/>
      <protection/>
    </xf>
    <xf numFmtId="3" fontId="0" fillId="45" borderId="88" xfId="56" applyNumberFormat="1" applyFont="1" applyFill="1" applyBorder="1" applyAlignment="1">
      <alignment horizontal="center" vertical="center"/>
      <protection/>
    </xf>
    <xf numFmtId="1" fontId="0" fillId="45" borderId="50" xfId="0" applyNumberFormat="1" applyFont="1" applyFill="1" applyBorder="1" applyAlignment="1">
      <alignment horizontal="center" vertical="center"/>
    </xf>
    <xf numFmtId="1" fontId="0" fillId="45" borderId="88" xfId="0" applyNumberFormat="1" applyFont="1" applyFill="1" applyBorder="1" applyAlignment="1">
      <alignment horizontal="center" vertical="center"/>
    </xf>
    <xf numFmtId="3" fontId="0" fillId="44" borderId="82" xfId="56" applyNumberFormat="1" applyFont="1" applyFill="1" applyBorder="1" applyAlignment="1">
      <alignment horizontal="center" vertical="center"/>
      <protection/>
    </xf>
    <xf numFmtId="3" fontId="0" fillId="44" borderId="11" xfId="56" applyNumberFormat="1" applyFont="1" applyFill="1" applyBorder="1" applyAlignment="1">
      <alignment horizontal="center" vertical="center"/>
      <protection/>
    </xf>
    <xf numFmtId="3" fontId="6" fillId="45" borderId="89" xfId="56" applyNumberFormat="1" applyFont="1" applyFill="1" applyBorder="1" applyAlignment="1">
      <alignment horizontal="center" vertical="center" wrapText="1"/>
      <protection/>
    </xf>
    <xf numFmtId="1" fontId="0" fillId="45" borderId="12" xfId="0" applyNumberFormat="1" applyFont="1" applyFill="1" applyBorder="1" applyAlignment="1">
      <alignment horizontal="center" vertical="center"/>
    </xf>
    <xf numFmtId="1" fontId="0" fillId="45" borderId="38" xfId="0" applyNumberFormat="1" applyFont="1" applyFill="1" applyBorder="1" applyAlignment="1">
      <alignment horizontal="center" vertical="center"/>
    </xf>
    <xf numFmtId="1" fontId="0" fillId="45" borderId="89" xfId="0" applyNumberFormat="1" applyFont="1" applyFill="1" applyBorder="1" applyAlignment="1">
      <alignment horizontal="center" vertical="center"/>
    </xf>
    <xf numFmtId="3" fontId="0" fillId="44" borderId="90" xfId="56" applyNumberFormat="1" applyFont="1" applyFill="1" applyBorder="1" applyAlignment="1">
      <alignment horizontal="center" vertical="center" wrapText="1"/>
      <protection/>
    </xf>
    <xf numFmtId="3" fontId="0" fillId="44" borderId="56" xfId="56" applyNumberFormat="1" applyFont="1" applyFill="1" applyBorder="1" applyAlignment="1">
      <alignment horizontal="center" vertical="center"/>
      <protection/>
    </xf>
    <xf numFmtId="3" fontId="0" fillId="44" borderId="61" xfId="56" applyNumberFormat="1" applyFont="1" applyFill="1" applyBorder="1" applyAlignment="1">
      <alignment horizontal="center" vertical="center"/>
      <protection/>
    </xf>
    <xf numFmtId="3" fontId="0" fillId="44" borderId="54" xfId="56" applyNumberFormat="1" applyFont="1" applyFill="1" applyBorder="1" applyAlignment="1">
      <alignment horizontal="center" vertical="center" wrapText="1"/>
      <protection/>
    </xf>
    <xf numFmtId="3" fontId="0" fillId="44" borderId="42" xfId="56" applyNumberFormat="1" applyFont="1" applyFill="1" applyBorder="1" applyAlignment="1">
      <alignment horizontal="center" vertical="center" wrapText="1"/>
      <protection/>
    </xf>
    <xf numFmtId="3" fontId="0" fillId="44" borderId="32" xfId="56" applyNumberFormat="1" applyFont="1" applyFill="1" applyBorder="1" applyAlignment="1">
      <alignment horizontal="center" vertical="center" wrapText="1"/>
      <protection/>
    </xf>
    <xf numFmtId="3" fontId="0" fillId="44" borderId="41" xfId="56" applyNumberFormat="1" applyFont="1" applyFill="1" applyBorder="1" applyAlignment="1">
      <alignment horizontal="center" vertical="center"/>
      <protection/>
    </xf>
    <xf numFmtId="3" fontId="0" fillId="44" borderId="0" xfId="56" applyNumberFormat="1" applyFont="1" applyFill="1" applyBorder="1" applyAlignment="1">
      <alignment horizontal="center" vertical="center"/>
      <protection/>
    </xf>
    <xf numFmtId="3" fontId="0" fillId="44" borderId="12" xfId="56" applyNumberFormat="1" applyFont="1" applyFill="1" applyBorder="1" applyAlignment="1">
      <alignment horizontal="center" vertical="center"/>
      <protection/>
    </xf>
    <xf numFmtId="3" fontId="0" fillId="44" borderId="57" xfId="56" applyNumberFormat="1" applyFont="1" applyFill="1" applyBorder="1" applyAlignment="1">
      <alignment horizontal="center" vertical="center"/>
      <protection/>
    </xf>
    <xf numFmtId="3" fontId="0" fillId="44" borderId="20" xfId="56" applyNumberFormat="1" applyFont="1" applyFill="1" applyBorder="1" applyAlignment="1">
      <alignment horizontal="center" vertical="center"/>
      <protection/>
    </xf>
    <xf numFmtId="3" fontId="0" fillId="44" borderId="38" xfId="56" applyNumberFormat="1" applyFont="1" applyFill="1" applyBorder="1" applyAlignment="1">
      <alignment horizontal="center" vertical="center"/>
      <protection/>
    </xf>
    <xf numFmtId="3" fontId="0" fillId="0" borderId="0" xfId="56" applyNumberFormat="1" applyFont="1" applyBorder="1" applyAlignment="1">
      <alignment horizontal="center" vertical="center"/>
      <protection/>
    </xf>
    <xf numFmtId="3" fontId="0" fillId="0" borderId="0" xfId="56" applyNumberFormat="1" applyFont="1" applyAlignment="1">
      <alignment horizontal="center" vertical="center"/>
      <protection/>
    </xf>
    <xf numFmtId="3" fontId="0" fillId="40" borderId="48" xfId="0" applyNumberFormat="1" applyFont="1" applyFill="1" applyBorder="1" applyAlignment="1">
      <alignment horizontal="center" vertical="center" wrapText="1"/>
    </xf>
    <xf numFmtId="0" fontId="6" fillId="40" borderId="48" xfId="0" applyFont="1" applyFill="1" applyBorder="1" applyAlignment="1">
      <alignment horizontal="center" vertical="center" wrapText="1"/>
    </xf>
    <xf numFmtId="3" fontId="6" fillId="40" borderId="66" xfId="0" applyNumberFormat="1" applyFont="1" applyFill="1" applyBorder="1" applyAlignment="1">
      <alignment horizontal="center" vertical="center" wrapText="1"/>
    </xf>
    <xf numFmtId="3" fontId="6" fillId="40" borderId="51" xfId="0" applyNumberFormat="1" applyFont="1" applyFill="1" applyBorder="1" applyAlignment="1">
      <alignment horizontal="center" vertical="center" wrapText="1"/>
    </xf>
    <xf numFmtId="0" fontId="2" fillId="0" borderId="12" xfId="56" applyFont="1" applyBorder="1" applyAlignment="1">
      <alignment horizontal="center" vertical="center" wrapText="1"/>
      <protection/>
    </xf>
    <xf numFmtId="190" fontId="0" fillId="37" borderId="11" xfId="56" applyNumberFormat="1" applyFill="1" applyBorder="1" applyAlignment="1">
      <alignment vertical="center"/>
      <protection/>
    </xf>
    <xf numFmtId="190" fontId="0" fillId="37" borderId="17" xfId="56" applyNumberFormat="1" applyFill="1" applyBorder="1" applyAlignment="1">
      <alignment vertical="center"/>
      <protection/>
    </xf>
    <xf numFmtId="1" fontId="0" fillId="45" borderId="11" xfId="0" applyNumberFormat="1" applyFont="1" applyFill="1" applyBorder="1" applyAlignment="1">
      <alignment horizontal="right" vertical="center"/>
    </xf>
    <xf numFmtId="1" fontId="0" fillId="45" borderId="0" xfId="0" applyNumberFormat="1" applyFont="1" applyFill="1" applyBorder="1" applyAlignment="1">
      <alignment horizontal="right" vertical="center"/>
    </xf>
    <xf numFmtId="1" fontId="0" fillId="45" borderId="17" xfId="0" applyNumberFormat="1" applyFont="1" applyFill="1" applyBorder="1" applyAlignment="1">
      <alignment horizontal="right" vertical="center"/>
    </xf>
    <xf numFmtId="190" fontId="0" fillId="0" borderId="11" xfId="56" applyNumberFormat="1" applyBorder="1" applyAlignment="1">
      <alignment horizontal="center" vertical="center"/>
      <protection/>
    </xf>
    <xf numFmtId="190" fontId="0" fillId="0" borderId="0" xfId="56" applyNumberFormat="1" applyBorder="1" applyAlignment="1">
      <alignment horizontal="center" vertical="center"/>
      <protection/>
    </xf>
    <xf numFmtId="190" fontId="0" fillId="0" borderId="17" xfId="56" applyNumberFormat="1" applyBorder="1" applyAlignment="1">
      <alignment horizontal="center" vertical="center"/>
      <protection/>
    </xf>
    <xf numFmtId="0" fontId="2" fillId="0" borderId="22" xfId="56" applyFont="1" applyBorder="1" applyAlignment="1">
      <alignment horizontal="center" vertical="center"/>
      <protection/>
    </xf>
    <xf numFmtId="0" fontId="2" fillId="0" borderId="0" xfId="56" applyFont="1" applyBorder="1" applyAlignment="1">
      <alignment horizontal="center" vertical="center"/>
      <protection/>
    </xf>
    <xf numFmtId="0" fontId="2" fillId="0" borderId="12" xfId="56" applyFont="1" applyBorder="1" applyAlignment="1">
      <alignment horizontal="center" vertical="center"/>
      <protection/>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31" xfId="56" applyFont="1" applyBorder="1" applyAlignment="1">
      <alignment horizontal="center" vertical="center" textRotation="90" wrapText="1"/>
      <protection/>
    </xf>
    <xf numFmtId="0" fontId="3" fillId="0" borderId="22" xfId="56" applyFont="1" applyBorder="1" applyAlignment="1">
      <alignment horizontal="center" vertical="center" textRotation="90" wrapText="1"/>
      <protection/>
    </xf>
    <xf numFmtId="0" fontId="3" fillId="0" borderId="37" xfId="56" applyFont="1" applyBorder="1" applyAlignment="1">
      <alignment horizontal="center" vertical="center" textRotation="90" wrapText="1"/>
      <protection/>
    </xf>
    <xf numFmtId="0" fontId="2" fillId="0" borderId="42" xfId="56" applyFont="1" applyBorder="1" applyAlignment="1">
      <alignment horizontal="center" vertical="center" textRotation="90" wrapText="1"/>
      <protection/>
    </xf>
    <xf numFmtId="0" fontId="2" fillId="0" borderId="0" xfId="56" applyFont="1" applyBorder="1" applyAlignment="1">
      <alignment horizontal="center" vertical="center" textRotation="90" wrapText="1"/>
      <protection/>
    </xf>
    <xf numFmtId="0" fontId="2" fillId="0" borderId="20" xfId="56" applyFont="1" applyBorder="1" applyAlignment="1">
      <alignment horizontal="center" vertical="center" textRotation="90" wrapText="1"/>
      <protection/>
    </xf>
    <xf numFmtId="0" fontId="2" fillId="0" borderId="46" xfId="56" applyFont="1" applyBorder="1" applyAlignment="1">
      <alignment horizontal="center" vertical="center"/>
      <protection/>
    </xf>
    <xf numFmtId="0" fontId="2" fillId="0" borderId="17" xfId="56" applyFont="1" applyBorder="1" applyAlignment="1">
      <alignment horizontal="center" vertical="center"/>
      <protection/>
    </xf>
    <xf numFmtId="0" fontId="2" fillId="0" borderId="91" xfId="56" applyFont="1" applyBorder="1" applyAlignment="1">
      <alignment horizontal="center" vertical="center"/>
      <protection/>
    </xf>
    <xf numFmtId="0" fontId="2" fillId="0" borderId="31" xfId="56" applyFont="1" applyBorder="1" applyAlignment="1">
      <alignment horizontal="center" vertical="center"/>
      <protection/>
    </xf>
    <xf numFmtId="0" fontId="2" fillId="0" borderId="42" xfId="56" applyFont="1" applyBorder="1" applyAlignment="1">
      <alignment horizontal="center" vertical="center"/>
      <protection/>
    </xf>
    <xf numFmtId="0" fontId="2" fillId="0" borderId="32" xfId="56" applyFont="1" applyBorder="1" applyAlignment="1">
      <alignment horizontal="center" vertical="center"/>
      <protection/>
    </xf>
    <xf numFmtId="0" fontId="2" fillId="0" borderId="14" xfId="56" applyFont="1" applyBorder="1" applyAlignment="1">
      <alignment horizontal="center" vertical="center"/>
      <protection/>
    </xf>
    <xf numFmtId="3" fontId="6" fillId="47" borderId="29" xfId="56" applyNumberFormat="1" applyFont="1" applyFill="1" applyBorder="1" applyAlignment="1">
      <alignment horizontal="center" vertical="center"/>
      <protection/>
    </xf>
    <xf numFmtId="3" fontId="6" fillId="47" borderId="43" xfId="56" applyNumberFormat="1" applyFont="1" applyFill="1" applyBorder="1" applyAlignment="1">
      <alignment horizontal="center" vertical="center"/>
      <protection/>
    </xf>
    <xf numFmtId="3" fontId="6" fillId="47" borderId="30" xfId="56" applyNumberFormat="1" applyFont="1" applyFill="1" applyBorder="1" applyAlignment="1">
      <alignment horizontal="center" vertical="center"/>
      <protection/>
    </xf>
    <xf numFmtId="3" fontId="6" fillId="41" borderId="29" xfId="56" applyNumberFormat="1" applyFont="1" applyFill="1" applyBorder="1" applyAlignment="1">
      <alignment horizontal="center" vertical="center"/>
      <protection/>
    </xf>
    <xf numFmtId="3" fontId="6" fillId="41" borderId="43" xfId="56" applyNumberFormat="1" applyFont="1" applyFill="1" applyBorder="1" applyAlignment="1">
      <alignment horizontal="center" vertical="center"/>
      <protection/>
    </xf>
    <xf numFmtId="3" fontId="6" fillId="41" borderId="88" xfId="56" applyNumberFormat="1" applyFont="1" applyFill="1" applyBorder="1" applyAlignment="1">
      <alignment horizontal="center" vertical="center"/>
      <protection/>
    </xf>
    <xf numFmtId="3" fontId="6" fillId="34" borderId="29" xfId="56" applyNumberFormat="1" applyFont="1" applyFill="1" applyBorder="1" applyAlignment="1">
      <alignment horizontal="center" vertical="center" wrapText="1"/>
      <protection/>
    </xf>
    <xf numFmtId="3" fontId="6" fillId="34" borderId="43" xfId="56" applyNumberFormat="1" applyFont="1" applyFill="1" applyBorder="1" applyAlignment="1">
      <alignment horizontal="center" vertical="center" wrapText="1"/>
      <protection/>
    </xf>
    <xf numFmtId="1" fontId="6" fillId="33" borderId="23" xfId="0" applyNumberFormat="1" applyFont="1" applyFill="1" applyBorder="1" applyAlignment="1">
      <alignment horizontal="center" vertical="center" wrapText="1"/>
    </xf>
    <xf numFmtId="1" fontId="6" fillId="33" borderId="24" xfId="0" applyNumberFormat="1" applyFont="1" applyFill="1" applyBorder="1" applyAlignment="1">
      <alignment horizontal="center" vertical="center" wrapText="1"/>
    </xf>
    <xf numFmtId="1" fontId="6" fillId="33" borderId="51" xfId="0" applyNumberFormat="1" applyFont="1" applyFill="1" applyBorder="1" applyAlignment="1">
      <alignment horizontal="center" vertical="center" wrapText="1"/>
    </xf>
    <xf numFmtId="3" fontId="6" fillId="44" borderId="40" xfId="56" applyNumberFormat="1" applyFont="1" applyFill="1" applyBorder="1" applyAlignment="1">
      <alignment horizontal="center" vertical="center" wrapText="1"/>
      <protection/>
    </xf>
    <xf numFmtId="3" fontId="6" fillId="44" borderId="26" xfId="56" applyNumberFormat="1" applyFont="1" applyFill="1" applyBorder="1" applyAlignment="1">
      <alignment horizontal="center" vertical="center" wrapText="1"/>
      <protection/>
    </xf>
    <xf numFmtId="3" fontId="6" fillId="44" borderId="37" xfId="56" applyNumberFormat="1" applyFont="1" applyFill="1" applyBorder="1" applyAlignment="1">
      <alignment horizontal="center" vertical="center"/>
      <protection/>
    </xf>
    <xf numFmtId="3" fontId="6" fillId="44" borderId="20" xfId="56" applyNumberFormat="1" applyFont="1" applyFill="1" applyBorder="1" applyAlignment="1">
      <alignment horizontal="center" vertical="center"/>
      <protection/>
    </xf>
    <xf numFmtId="190" fontId="0" fillId="44" borderId="11" xfId="56" applyNumberFormat="1" applyFill="1" applyBorder="1" applyAlignment="1">
      <alignment horizontal="center" vertical="center"/>
      <protection/>
    </xf>
    <xf numFmtId="190" fontId="0" fillId="37" borderId="17" xfId="56" applyNumberFormat="1" applyFill="1" applyBorder="1" applyAlignment="1">
      <alignment horizontal="center" vertical="center"/>
      <protection/>
    </xf>
    <xf numFmtId="190" fontId="0" fillId="44" borderId="0" xfId="56" applyNumberFormat="1" applyFill="1" applyBorder="1" applyAlignment="1">
      <alignment horizontal="center" vertical="center"/>
      <protection/>
    </xf>
    <xf numFmtId="190" fontId="0" fillId="44" borderId="17" xfId="56" applyNumberFormat="1" applyFill="1" applyBorder="1" applyAlignment="1">
      <alignment horizontal="center" vertical="center"/>
      <protection/>
    </xf>
    <xf numFmtId="1" fontId="6" fillId="45" borderId="50" xfId="0" applyNumberFormat="1" applyFont="1" applyFill="1" applyBorder="1" applyAlignment="1">
      <alignment horizontal="center" vertical="center"/>
    </xf>
    <xf numFmtId="1" fontId="6" fillId="45" borderId="43" xfId="0" applyNumberFormat="1" applyFont="1" applyFill="1" applyBorder="1" applyAlignment="1">
      <alignment horizontal="center" vertical="center"/>
    </xf>
    <xf numFmtId="1" fontId="6" fillId="45" borderId="88" xfId="0" applyNumberFormat="1" applyFont="1" applyFill="1" applyBorder="1" applyAlignment="1">
      <alignment horizontal="center" vertical="center"/>
    </xf>
    <xf numFmtId="3" fontId="6" fillId="45" borderId="12" xfId="56" applyNumberFormat="1" applyFont="1" applyFill="1" applyBorder="1" applyAlignment="1">
      <alignment horizontal="center" vertical="center" wrapText="1"/>
      <protection/>
    </xf>
    <xf numFmtId="3" fontId="6" fillId="45" borderId="38" xfId="56" applyNumberFormat="1" applyFont="1" applyFill="1" applyBorder="1" applyAlignment="1">
      <alignment horizontal="center" vertical="center" wrapText="1"/>
      <protection/>
    </xf>
    <xf numFmtId="3" fontId="6" fillId="44" borderId="90" xfId="56" applyNumberFormat="1" applyFont="1" applyFill="1" applyBorder="1" applyAlignment="1">
      <alignment horizontal="center" vertical="center" wrapText="1"/>
      <protection/>
    </xf>
    <xf numFmtId="3" fontId="6" fillId="44" borderId="44" xfId="56" applyNumberFormat="1" applyFont="1" applyFill="1" applyBorder="1" applyAlignment="1">
      <alignment horizontal="center" vertical="center"/>
      <protection/>
    </xf>
    <xf numFmtId="3" fontId="6" fillId="44" borderId="10" xfId="56" applyNumberFormat="1" applyFont="1" applyFill="1" applyBorder="1" applyAlignment="1">
      <alignment horizontal="center" vertical="center"/>
      <protection/>
    </xf>
    <xf numFmtId="3" fontId="6" fillId="44" borderId="60" xfId="56" applyNumberFormat="1" applyFont="1" applyFill="1" applyBorder="1" applyAlignment="1">
      <alignment horizontal="center" vertical="center"/>
      <protection/>
    </xf>
    <xf numFmtId="3" fontId="6" fillId="44" borderId="54" xfId="56" applyNumberFormat="1" applyFont="1" applyFill="1" applyBorder="1" applyAlignment="1">
      <alignment horizontal="center" vertical="center" wrapText="1"/>
      <protection/>
    </xf>
    <xf numFmtId="3" fontId="6" fillId="44" borderId="42" xfId="56" applyNumberFormat="1" applyFont="1" applyFill="1" applyBorder="1" applyAlignment="1">
      <alignment horizontal="center" vertical="center" wrapText="1"/>
      <protection/>
    </xf>
    <xf numFmtId="3" fontId="6" fillId="44" borderId="32" xfId="56" applyNumberFormat="1" applyFont="1" applyFill="1" applyBorder="1" applyAlignment="1">
      <alignment horizontal="center" vertical="center" wrapText="1"/>
      <protection/>
    </xf>
    <xf numFmtId="3" fontId="6" fillId="44" borderId="41" xfId="56" applyNumberFormat="1" applyFont="1" applyFill="1" applyBorder="1" applyAlignment="1">
      <alignment horizontal="center" vertical="center" wrapText="1"/>
      <protection/>
    </xf>
    <xf numFmtId="3" fontId="6" fillId="44" borderId="0" xfId="56" applyNumberFormat="1" applyFont="1" applyFill="1" applyBorder="1" applyAlignment="1">
      <alignment horizontal="center" vertical="center" wrapText="1"/>
      <protection/>
    </xf>
    <xf numFmtId="3" fontId="6" fillId="44" borderId="12" xfId="56" applyNumberFormat="1" applyFont="1" applyFill="1" applyBorder="1" applyAlignment="1">
      <alignment horizontal="center" vertical="center" wrapText="1"/>
      <protection/>
    </xf>
    <xf numFmtId="3" fontId="6" fillId="44" borderId="57" xfId="56" applyNumberFormat="1" applyFont="1" applyFill="1" applyBorder="1" applyAlignment="1">
      <alignment horizontal="center" vertical="center" wrapText="1"/>
      <protection/>
    </xf>
    <xf numFmtId="3" fontId="6" fillId="44" borderId="20" xfId="56" applyNumberFormat="1" applyFont="1" applyFill="1" applyBorder="1" applyAlignment="1">
      <alignment horizontal="center" vertical="center" wrapText="1"/>
      <protection/>
    </xf>
    <xf numFmtId="3" fontId="6" fillId="44" borderId="38" xfId="56" applyNumberFormat="1" applyFont="1" applyFill="1" applyBorder="1" applyAlignment="1">
      <alignment horizontal="center" vertical="center" wrapText="1"/>
      <protection/>
    </xf>
    <xf numFmtId="1" fontId="6" fillId="45" borderId="29" xfId="0" applyNumberFormat="1" applyFont="1" applyFill="1" applyBorder="1" applyAlignment="1">
      <alignment horizontal="center" vertical="center"/>
    </xf>
    <xf numFmtId="3" fontId="6" fillId="44" borderId="45" xfId="56" applyNumberFormat="1" applyFont="1" applyFill="1" applyBorder="1" applyAlignment="1">
      <alignment horizontal="center" vertical="center"/>
      <protection/>
    </xf>
    <xf numFmtId="3" fontId="6" fillId="44" borderId="28" xfId="56" applyNumberFormat="1" applyFont="1" applyFill="1" applyBorder="1" applyAlignment="1">
      <alignment horizontal="center" vertical="center"/>
      <protection/>
    </xf>
    <xf numFmtId="3" fontId="6" fillId="44" borderId="61" xfId="56" applyNumberFormat="1" applyFont="1" applyFill="1" applyBorder="1" applyAlignment="1">
      <alignment horizontal="center" vertical="center"/>
      <protection/>
    </xf>
    <xf numFmtId="3" fontId="6" fillId="44" borderId="52" xfId="56" applyNumberFormat="1" applyFont="1" applyFill="1" applyBorder="1" applyAlignment="1">
      <alignment horizontal="center" vertical="center"/>
      <protection/>
    </xf>
    <xf numFmtId="190" fontId="0" fillId="0" borderId="11" xfId="56" applyNumberFormat="1" applyBorder="1" applyAlignment="1">
      <alignment vertical="center"/>
      <protection/>
    </xf>
    <xf numFmtId="190" fontId="0" fillId="0" borderId="0" xfId="56" applyNumberFormat="1" applyBorder="1" applyAlignment="1">
      <alignment vertical="center"/>
      <protection/>
    </xf>
    <xf numFmtId="190" fontId="0" fillId="0" borderId="17" xfId="56" applyNumberFormat="1" applyBorder="1" applyAlignment="1">
      <alignment vertical="center"/>
      <protection/>
    </xf>
    <xf numFmtId="190" fontId="0" fillId="34" borderId="11" xfId="56" applyNumberFormat="1" applyFill="1" applyBorder="1" applyAlignment="1">
      <alignment horizontal="center" vertical="center"/>
      <protection/>
    </xf>
    <xf numFmtId="190" fontId="0" fillId="34" borderId="0" xfId="56" applyNumberFormat="1" applyFill="1" applyBorder="1" applyAlignment="1">
      <alignment horizontal="center" vertical="center"/>
      <protection/>
    </xf>
    <xf numFmtId="190" fontId="0" fillId="34" borderId="17" xfId="56" applyNumberFormat="1" applyFill="1" applyBorder="1" applyAlignment="1">
      <alignment horizontal="center" vertical="center"/>
      <protection/>
    </xf>
    <xf numFmtId="0" fontId="0" fillId="0" borderId="0" xfId="56" applyBorder="1" applyAlignment="1">
      <alignment horizontal="center" vertical="center"/>
      <protection/>
    </xf>
    <xf numFmtId="0" fontId="0" fillId="0" borderId="17" xfId="56" applyBorder="1" applyAlignment="1">
      <alignment horizontal="center" vertical="center"/>
      <protection/>
    </xf>
    <xf numFmtId="0" fontId="0" fillId="37" borderId="0" xfId="56" applyFill="1" applyBorder="1" applyAlignment="1">
      <alignment horizontal="center" vertical="center"/>
      <protection/>
    </xf>
    <xf numFmtId="0" fontId="0" fillId="37" borderId="17" xfId="56" applyFill="1" applyBorder="1" applyAlignment="1">
      <alignment horizontal="center" vertical="center"/>
      <protection/>
    </xf>
    <xf numFmtId="0" fontId="3" fillId="0" borderId="31" xfId="56" applyFont="1" applyBorder="1" applyAlignment="1">
      <alignment horizontal="center"/>
      <protection/>
    </xf>
    <xf numFmtId="0" fontId="3" fillId="0" borderId="42" xfId="56" applyFont="1" applyBorder="1" applyAlignment="1">
      <alignment horizontal="center"/>
      <protection/>
    </xf>
    <xf numFmtId="0" fontId="3" fillId="0" borderId="80" xfId="56" applyFont="1" applyBorder="1" applyAlignment="1">
      <alignment horizontal="center"/>
      <protection/>
    </xf>
    <xf numFmtId="0" fontId="3" fillId="0" borderId="32" xfId="56" applyFont="1" applyBorder="1" applyAlignment="1">
      <alignment horizontal="center"/>
      <protection/>
    </xf>
    <xf numFmtId="0" fontId="2" fillId="0" borderId="22" xfId="56" applyFont="1" applyFill="1" applyBorder="1" applyAlignment="1">
      <alignment horizontal="center" wrapText="1"/>
      <protection/>
    </xf>
    <xf numFmtId="0" fontId="2" fillId="0" borderId="0" xfId="56" applyFont="1" applyFill="1" applyBorder="1" applyAlignment="1">
      <alignment horizontal="center" wrapText="1"/>
      <protection/>
    </xf>
    <xf numFmtId="0" fontId="2" fillId="0" borderId="75" xfId="56" applyFont="1" applyFill="1" applyBorder="1" applyAlignment="1">
      <alignment horizontal="center" wrapText="1"/>
      <protection/>
    </xf>
    <xf numFmtId="0" fontId="2" fillId="0" borderId="12" xfId="56" applyFont="1" applyFill="1" applyBorder="1" applyAlignment="1">
      <alignment horizontal="center" wrapText="1"/>
      <protection/>
    </xf>
    <xf numFmtId="0" fontId="2" fillId="0" borderId="42" xfId="56" applyFont="1" applyBorder="1" applyAlignment="1">
      <alignment horizontal="center" vertical="center" wrapText="1"/>
      <protection/>
    </xf>
    <xf numFmtId="0" fontId="2" fillId="0" borderId="0" xfId="56" applyFont="1" applyBorder="1" applyAlignment="1">
      <alignment horizontal="center" vertical="center" wrapText="1"/>
      <protection/>
    </xf>
    <xf numFmtId="0" fontId="2" fillId="0" borderId="17" xfId="56" applyFont="1" applyBorder="1" applyAlignment="1">
      <alignment horizontal="center" vertical="center" wrapText="1"/>
      <protection/>
    </xf>
    <xf numFmtId="0" fontId="2" fillId="0" borderId="55" xfId="56" applyFont="1" applyBorder="1" applyAlignment="1">
      <alignment horizontal="left" vertical="center" textRotation="90" wrapText="1"/>
      <protection/>
    </xf>
    <xf numFmtId="0" fontId="2" fillId="0" borderId="14" xfId="56" applyFont="1" applyBorder="1" applyAlignment="1">
      <alignment horizontal="left" vertical="center" textRotation="90" wrapText="1"/>
      <protection/>
    </xf>
    <xf numFmtId="0" fontId="2" fillId="0" borderId="91" xfId="56" applyFont="1" applyBorder="1" applyAlignment="1">
      <alignment horizontal="left" vertical="center" textRotation="90" wrapText="1"/>
      <protection/>
    </xf>
    <xf numFmtId="0" fontId="2" fillId="0" borderId="54" xfId="56" applyFont="1" applyBorder="1" applyAlignment="1">
      <alignment horizontal="center" vertical="center" textRotation="90"/>
      <protection/>
    </xf>
    <xf numFmtId="0" fontId="2" fillId="0" borderId="41" xfId="56" applyFont="1" applyBorder="1" applyAlignment="1">
      <alignment horizontal="center" vertical="center" textRotation="90"/>
      <protection/>
    </xf>
    <xf numFmtId="0" fontId="2" fillId="0" borderId="33" xfId="56" applyFont="1" applyBorder="1" applyAlignment="1">
      <alignment horizontal="center" vertical="center" textRotation="90"/>
      <protection/>
    </xf>
    <xf numFmtId="0" fontId="2" fillId="0" borderId="42" xfId="56" applyFont="1" applyBorder="1" applyAlignment="1">
      <alignment horizontal="center" vertical="center" textRotation="90"/>
      <protection/>
    </xf>
    <xf numFmtId="0" fontId="2" fillId="0" borderId="0" xfId="56" applyFont="1" applyBorder="1" applyAlignment="1">
      <alignment horizontal="center" vertical="center" textRotation="90"/>
      <protection/>
    </xf>
    <xf numFmtId="0" fontId="2" fillId="0" borderId="17" xfId="56" applyFont="1" applyBorder="1" applyAlignment="1">
      <alignment horizontal="center" vertical="center" textRotation="90"/>
      <protection/>
    </xf>
    <xf numFmtId="0" fontId="3" fillId="0" borderId="54" xfId="56" applyFont="1" applyBorder="1" applyAlignment="1">
      <alignment horizontal="center" vertical="center" textRotation="90" wrapText="1"/>
      <protection/>
    </xf>
    <xf numFmtId="0" fontId="3" fillId="0" borderId="41" xfId="56" applyFont="1" applyBorder="1" applyAlignment="1">
      <alignment horizontal="center" vertical="center" textRotation="90" wrapText="1"/>
      <protection/>
    </xf>
    <xf numFmtId="0" fontId="3" fillId="0" borderId="33" xfId="56" applyFont="1" applyBorder="1" applyAlignment="1">
      <alignment horizontal="center" vertical="center" textRotation="90" wrapText="1"/>
      <protection/>
    </xf>
    <xf numFmtId="0" fontId="2" fillId="0" borderId="17" xfId="56" applyFont="1" applyBorder="1" applyAlignment="1">
      <alignment horizontal="center" vertical="center" textRotation="90" wrapText="1"/>
      <protection/>
    </xf>
    <xf numFmtId="0" fontId="2" fillId="0" borderId="55" xfId="56" applyFont="1" applyBorder="1" applyAlignment="1">
      <alignment horizontal="left" vertical="center"/>
      <protection/>
    </xf>
    <xf numFmtId="0" fontId="2" fillId="0" borderId="14" xfId="56" applyFont="1" applyBorder="1" applyAlignment="1">
      <alignment horizontal="left" vertical="center"/>
      <protection/>
    </xf>
    <xf numFmtId="0" fontId="2" fillId="0" borderId="11" xfId="56" applyFont="1" applyBorder="1" applyAlignment="1">
      <alignment horizontal="center" vertical="center"/>
      <protection/>
    </xf>
    <xf numFmtId="0" fontId="2" fillId="0" borderId="56" xfId="56" applyFont="1" applyBorder="1" applyAlignment="1">
      <alignment horizontal="left" vertical="center" wrapText="1"/>
      <protection/>
    </xf>
    <xf numFmtId="0" fontId="2" fillId="0" borderId="91" xfId="56" applyFont="1" applyBorder="1" applyAlignment="1">
      <alignment horizontal="left" vertical="center" wrapText="1"/>
      <protection/>
    </xf>
    <xf numFmtId="0" fontId="2" fillId="0" borderId="11" xfId="56" applyFont="1" applyBorder="1" applyAlignment="1">
      <alignment horizontal="center" vertical="center" textRotation="90" wrapText="1"/>
      <protection/>
    </xf>
    <xf numFmtId="0" fontId="3" fillId="0" borderId="11" xfId="56" applyFont="1" applyBorder="1" applyAlignment="1">
      <alignment horizontal="center" vertical="center" textRotation="90" wrapText="1"/>
      <protection/>
    </xf>
    <xf numFmtId="0" fontId="3" fillId="0" borderId="17" xfId="56" applyFont="1" applyBorder="1" applyAlignment="1">
      <alignment horizontal="center" vertical="center" textRotation="90" wrapText="1"/>
      <protection/>
    </xf>
    <xf numFmtId="0" fontId="2" fillId="0" borderId="55" xfId="56" applyFont="1" applyBorder="1" applyAlignment="1">
      <alignment horizontal="left" vertical="center" wrapText="1"/>
      <protection/>
    </xf>
    <xf numFmtId="0" fontId="2" fillId="0" borderId="14" xfId="56" applyFont="1" applyBorder="1" applyAlignment="1">
      <alignment horizontal="left" vertical="center" wrapText="1"/>
      <protection/>
    </xf>
    <xf numFmtId="3" fontId="6" fillId="34" borderId="40" xfId="56" applyNumberFormat="1" applyFont="1" applyFill="1" applyBorder="1" applyAlignment="1">
      <alignment horizontal="center" vertical="center" wrapText="1"/>
      <protection/>
    </xf>
    <xf numFmtId="3" fontId="6" fillId="34" borderId="26" xfId="56" applyNumberFormat="1" applyFont="1" applyFill="1" applyBorder="1" applyAlignment="1">
      <alignment horizontal="center" vertical="center" wrapText="1"/>
      <protection/>
    </xf>
    <xf numFmtId="3" fontId="6" fillId="34" borderId="44" xfId="56" applyNumberFormat="1" applyFont="1" applyFill="1" applyBorder="1" applyAlignment="1">
      <alignment horizontal="center" vertical="center" wrapText="1"/>
      <protection/>
    </xf>
    <xf numFmtId="3" fontId="6" fillId="34" borderId="10" xfId="56" applyNumberFormat="1" applyFont="1" applyFill="1" applyBorder="1" applyAlignment="1">
      <alignment horizontal="center" vertical="center" wrapText="1"/>
      <protection/>
    </xf>
    <xf numFmtId="0" fontId="2" fillId="0" borderId="11" xfId="56" applyFont="1" applyBorder="1" applyAlignment="1">
      <alignment horizontal="center" vertical="center" wrapText="1"/>
      <protection/>
    </xf>
    <xf numFmtId="0" fontId="3" fillId="0" borderId="53" xfId="56" applyFont="1" applyBorder="1" applyAlignment="1">
      <alignment horizontal="center" vertical="center" textRotation="90" wrapText="1"/>
      <protection/>
    </xf>
    <xf numFmtId="3" fontId="6" fillId="34" borderId="46" xfId="56" applyNumberFormat="1" applyFont="1" applyFill="1" applyBorder="1" applyAlignment="1">
      <alignment horizontal="center" vertical="center" wrapText="1"/>
      <protection/>
    </xf>
    <xf numFmtId="3" fontId="6" fillId="34" borderId="17" xfId="56" applyNumberFormat="1" applyFont="1" applyFill="1" applyBorder="1" applyAlignment="1">
      <alignment horizontal="center" vertical="center" wrapText="1"/>
      <protection/>
    </xf>
    <xf numFmtId="0" fontId="2" fillId="0" borderId="56" xfId="56" applyFont="1" applyBorder="1" applyAlignment="1">
      <alignment horizontal="left" vertical="center" textRotation="90" wrapText="1"/>
      <protection/>
    </xf>
    <xf numFmtId="3" fontId="6" fillId="34" borderId="37" xfId="56" applyNumberFormat="1" applyFont="1" applyFill="1" applyBorder="1" applyAlignment="1">
      <alignment horizontal="center" vertical="center" wrapText="1"/>
      <protection/>
    </xf>
    <xf numFmtId="3" fontId="6" fillId="34" borderId="20" xfId="56" applyNumberFormat="1" applyFont="1" applyFill="1" applyBorder="1" applyAlignment="1">
      <alignment horizontal="center" vertical="center" wrapText="1"/>
      <protection/>
    </xf>
    <xf numFmtId="3" fontId="6" fillId="37" borderId="40" xfId="56" applyNumberFormat="1" applyFont="1" applyFill="1" applyBorder="1" applyAlignment="1">
      <alignment horizontal="center" vertical="center"/>
      <protection/>
    </xf>
    <xf numFmtId="3" fontId="6" fillId="37" borderId="26" xfId="56" applyNumberFormat="1" applyFont="1" applyFill="1" applyBorder="1" applyAlignment="1">
      <alignment horizontal="center" vertical="center"/>
      <protection/>
    </xf>
    <xf numFmtId="190" fontId="0" fillId="34" borderId="10" xfId="42" applyNumberFormat="1" applyFill="1" applyBorder="1" applyAlignment="1">
      <alignment vertical="center"/>
    </xf>
    <xf numFmtId="190" fontId="0" fillId="34" borderId="10" xfId="42" applyNumberFormat="1" applyFill="1" applyBorder="1" applyAlignment="1">
      <alignment horizontal="center" vertical="center"/>
    </xf>
    <xf numFmtId="0" fontId="48" fillId="0" borderId="0" xfId="0" applyFont="1" applyFill="1" applyBorder="1" applyAlignment="1">
      <alignment vertical="top" wrapText="1"/>
    </xf>
    <xf numFmtId="0" fontId="8" fillId="34" borderId="59" xfId="0" applyNumberFormat="1" applyFont="1" applyFill="1" applyBorder="1" applyAlignment="1">
      <alignment horizontal="center" vertical="center" wrapText="1"/>
    </xf>
    <xf numFmtId="0" fontId="8" fillId="34" borderId="64" xfId="0" applyNumberFormat="1" applyFont="1" applyFill="1" applyBorder="1" applyAlignment="1">
      <alignment horizontal="center" vertical="center" wrapText="1"/>
    </xf>
    <xf numFmtId="0" fontId="6" fillId="18" borderId="92" xfId="0" applyFont="1" applyFill="1" applyBorder="1" applyAlignment="1">
      <alignment horizontal="center" vertical="center" wrapText="1"/>
    </xf>
    <xf numFmtId="0" fontId="6" fillId="18" borderId="93" xfId="0" applyFont="1" applyFill="1" applyBorder="1" applyAlignment="1">
      <alignment horizontal="center" vertical="center" wrapText="1"/>
    </xf>
    <xf numFmtId="0" fontId="6" fillId="18" borderId="94" xfId="0" applyFont="1" applyFill="1" applyBorder="1" applyAlignment="1">
      <alignment horizontal="center" vertical="center" wrapText="1"/>
    </xf>
    <xf numFmtId="0" fontId="2" fillId="0" borderId="53" xfId="0" applyFont="1" applyFill="1" applyBorder="1" applyAlignment="1">
      <alignment horizontal="center" vertical="center" textRotation="90" wrapText="1"/>
    </xf>
    <xf numFmtId="0" fontId="2" fillId="0" borderId="41" xfId="0" applyFont="1" applyFill="1" applyBorder="1" applyAlignment="1">
      <alignment horizontal="center" vertical="center" textRotation="90" wrapText="1"/>
    </xf>
    <xf numFmtId="0" fontId="2" fillId="0" borderId="33" xfId="0" applyFont="1" applyFill="1" applyBorder="1" applyAlignment="1">
      <alignment horizontal="center" vertical="center" textRotation="90" wrapText="1"/>
    </xf>
    <xf numFmtId="0" fontId="2" fillId="0" borderId="11"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17" xfId="0" applyFont="1" applyFill="1" applyBorder="1" applyAlignment="1">
      <alignment horizontal="center" vertical="center" textRotation="90" wrapText="1"/>
    </xf>
    <xf numFmtId="0" fontId="6" fillId="34" borderId="75" xfId="0" applyNumberFormat="1" applyFont="1" applyFill="1" applyBorder="1" applyAlignment="1">
      <alignment horizontal="center" vertical="center" wrapText="1"/>
    </xf>
    <xf numFmtId="0" fontId="6" fillId="34" borderId="0" xfId="0" applyNumberFormat="1" applyFont="1" applyFill="1" applyBorder="1" applyAlignment="1">
      <alignment horizontal="center" vertical="center" wrapText="1"/>
    </xf>
    <xf numFmtId="0" fontId="6" fillId="34" borderId="12" xfId="0" applyNumberFormat="1" applyFont="1" applyFill="1" applyBorder="1" applyAlignment="1">
      <alignment horizontal="center" vertical="center" wrapText="1"/>
    </xf>
    <xf numFmtId="0" fontId="6" fillId="35" borderId="76" xfId="0" applyNumberFormat="1" applyFont="1" applyFill="1" applyBorder="1" applyAlignment="1">
      <alignment horizontal="center" vertical="center" wrapText="1"/>
    </xf>
    <xf numFmtId="0" fontId="6" fillId="35" borderId="3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14" xfId="0" applyFont="1" applyFill="1" applyBorder="1" applyAlignment="1">
      <alignment horizontal="center" wrapText="1"/>
    </xf>
    <xf numFmtId="0" fontId="2" fillId="0" borderId="17"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43" borderId="53" xfId="0" applyFont="1" applyFill="1" applyBorder="1" applyAlignment="1">
      <alignment horizontal="center" vertical="center" textRotation="90" wrapText="1"/>
    </xf>
    <xf numFmtId="0" fontId="3" fillId="43" borderId="41" xfId="0" applyFont="1" applyFill="1" applyBorder="1" applyAlignment="1">
      <alignment horizontal="center" vertical="center" textRotation="90" wrapText="1"/>
    </xf>
    <xf numFmtId="0" fontId="3" fillId="43" borderId="33" xfId="0" applyFont="1" applyFill="1" applyBorder="1" applyAlignment="1">
      <alignment horizontal="center" vertical="center" textRotation="90" wrapText="1"/>
    </xf>
    <xf numFmtId="0" fontId="2" fillId="43" borderId="11" xfId="0" applyFont="1" applyFill="1" applyBorder="1" applyAlignment="1">
      <alignment horizontal="center" vertical="center" textRotation="90" wrapText="1"/>
    </xf>
    <xf numFmtId="0" fontId="2" fillId="43" borderId="0" xfId="0" applyFont="1" applyFill="1" applyBorder="1" applyAlignment="1">
      <alignment horizontal="center" vertical="center" textRotation="90" wrapText="1"/>
    </xf>
    <xf numFmtId="0" fontId="2" fillId="43" borderId="17" xfId="0" applyFont="1" applyFill="1" applyBorder="1" applyAlignment="1">
      <alignment horizontal="center" vertical="center" textRotation="90" wrapText="1"/>
    </xf>
    <xf numFmtId="0" fontId="3" fillId="0" borderId="75" xfId="0" applyFont="1" applyFill="1" applyBorder="1" applyAlignment="1">
      <alignment horizontal="center" vertical="center" wrapText="1"/>
    </xf>
    <xf numFmtId="0" fontId="2" fillId="0" borderId="75" xfId="0" applyFont="1" applyFill="1" applyBorder="1" applyAlignment="1">
      <alignment horizontal="center" vertical="center" wrapText="1"/>
    </xf>
    <xf numFmtId="49" fontId="2" fillId="43" borderId="11" xfId="0" applyNumberFormat="1" applyFont="1" applyFill="1" applyBorder="1" applyAlignment="1">
      <alignment horizontal="center" vertical="center" wrapText="1"/>
    </xf>
    <xf numFmtId="49" fontId="2" fillId="43" borderId="0" xfId="0" applyNumberFormat="1" applyFont="1" applyFill="1" applyBorder="1" applyAlignment="1">
      <alignment horizontal="center" vertical="center" wrapText="1"/>
    </xf>
    <xf numFmtId="49" fontId="2" fillId="43" borderId="17" xfId="0" applyNumberFormat="1" applyFont="1" applyFill="1" applyBorder="1" applyAlignment="1">
      <alignment horizontal="center" vertical="center" wrapText="1"/>
    </xf>
    <xf numFmtId="0" fontId="2" fillId="43" borderId="56" xfId="0" applyFont="1" applyFill="1" applyBorder="1" applyAlignment="1">
      <alignment horizontal="center" vertical="center" wrapText="1"/>
    </xf>
    <xf numFmtId="0" fontId="2" fillId="43" borderId="14" xfId="0" applyFont="1" applyFill="1" applyBorder="1" applyAlignment="1">
      <alignment horizontal="center" vertical="center" wrapText="1"/>
    </xf>
    <xf numFmtId="0" fontId="6" fillId="35" borderId="29" xfId="0" applyNumberFormat="1" applyFont="1" applyFill="1" applyBorder="1" applyAlignment="1">
      <alignment horizontal="center" vertical="center" wrapText="1"/>
    </xf>
    <xf numFmtId="0" fontId="3" fillId="0" borderId="42" xfId="0" applyFont="1" applyBorder="1" applyAlignment="1">
      <alignment horizontal="center"/>
    </xf>
    <xf numFmtId="0" fontId="3" fillId="0" borderId="32" xfId="0" applyFont="1" applyBorder="1" applyAlignment="1">
      <alignment horizontal="center"/>
    </xf>
    <xf numFmtId="0" fontId="2" fillId="0" borderId="12" xfId="0" applyFont="1" applyFill="1" applyBorder="1" applyAlignment="1">
      <alignment horizontal="center" wrapText="1"/>
    </xf>
    <xf numFmtId="190" fontId="0" fillId="0" borderId="11" xfId="42" applyNumberFormat="1" applyFill="1" applyBorder="1" applyAlignment="1">
      <alignment horizontal="center" vertical="center"/>
    </xf>
    <xf numFmtId="190" fontId="0" fillId="0" borderId="0" xfId="42" applyNumberFormat="1" applyFill="1" applyBorder="1" applyAlignment="1">
      <alignment horizontal="center" vertical="center"/>
    </xf>
    <xf numFmtId="190" fontId="0" fillId="0" borderId="17" xfId="42" applyNumberFormat="1" applyFill="1" applyBorder="1" applyAlignment="1">
      <alignment horizontal="center" vertical="center"/>
    </xf>
    <xf numFmtId="0" fontId="49" fillId="0" borderId="0" xfId="0" applyFont="1" applyFill="1" applyBorder="1" applyAlignment="1">
      <alignment vertical="top" wrapText="1"/>
    </xf>
    <xf numFmtId="0" fontId="6" fillId="34" borderId="70" xfId="0" applyNumberFormat="1" applyFont="1" applyFill="1" applyBorder="1" applyAlignment="1">
      <alignment horizontal="center" vertical="center" wrapText="1"/>
    </xf>
    <xf numFmtId="0" fontId="6" fillId="34" borderId="17" xfId="0" applyNumberFormat="1" applyFont="1" applyFill="1" applyBorder="1" applyAlignment="1">
      <alignment horizontal="center" vertical="center" wrapText="1"/>
    </xf>
    <xf numFmtId="0" fontId="6" fillId="34" borderId="18" xfId="0" applyNumberFormat="1" applyFont="1" applyFill="1" applyBorder="1" applyAlignment="1">
      <alignment horizontal="center" vertical="center" wrapText="1"/>
    </xf>
    <xf numFmtId="0" fontId="6" fillId="34" borderId="72" xfId="0" applyNumberFormat="1" applyFont="1" applyFill="1" applyBorder="1" applyAlignment="1">
      <alignment horizontal="center" vertical="center" wrapText="1"/>
    </xf>
    <xf numFmtId="0" fontId="6" fillId="34" borderId="6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56" xfId="0" applyFont="1" applyFill="1" applyBorder="1" applyAlignment="1">
      <alignment horizontal="center" vertical="center" wrapText="1"/>
    </xf>
    <xf numFmtId="0" fontId="3" fillId="0" borderId="53" xfId="0" applyFont="1" applyFill="1" applyBorder="1" applyAlignment="1">
      <alignment horizontal="center" vertical="center" textRotation="90" wrapText="1"/>
    </xf>
    <xf numFmtId="0" fontId="3" fillId="0" borderId="41"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6" fillId="34" borderId="78" xfId="0" applyNumberFormat="1" applyFont="1" applyFill="1" applyBorder="1" applyAlignment="1">
      <alignment horizontal="center" vertical="center" wrapText="1"/>
    </xf>
    <xf numFmtId="0" fontId="6" fillId="34" borderId="56" xfId="0" applyNumberFormat="1" applyFont="1" applyFill="1" applyBorder="1" applyAlignment="1">
      <alignment horizontal="center" vertical="center" wrapText="1"/>
    </xf>
    <xf numFmtId="0" fontId="6" fillId="34" borderId="81" xfId="0" applyNumberFormat="1" applyFont="1" applyFill="1" applyBorder="1" applyAlignment="1">
      <alignment horizontal="center" vertical="center" wrapText="1"/>
    </xf>
    <xf numFmtId="0" fontId="6" fillId="34" borderId="63" xfId="0" applyNumberFormat="1" applyFont="1" applyFill="1" applyBorder="1" applyAlignment="1">
      <alignment horizontal="center" vertical="center" wrapText="1"/>
    </xf>
    <xf numFmtId="0" fontId="6" fillId="34" borderId="71" xfId="0" applyNumberFormat="1" applyFont="1" applyFill="1" applyBorder="1" applyAlignment="1">
      <alignment horizontal="center" vertical="center" wrapText="1"/>
    </xf>
    <xf numFmtId="0" fontId="6" fillId="34" borderId="26" xfId="0" applyNumberFormat="1" applyFont="1" applyFill="1" applyBorder="1" applyAlignment="1">
      <alignment horizontal="center" vertical="center" wrapText="1"/>
    </xf>
    <xf numFmtId="0" fontId="6" fillId="34" borderId="27" xfId="0" applyNumberFormat="1" applyFont="1" applyFill="1" applyBorder="1" applyAlignment="1">
      <alignment horizontal="center" vertical="center" wrapText="1"/>
    </xf>
    <xf numFmtId="0" fontId="8" fillId="34" borderId="44" xfId="0" applyNumberFormat="1" applyFont="1" applyFill="1" applyBorder="1" applyAlignment="1">
      <alignment horizontal="center" vertical="center" wrapText="1"/>
    </xf>
    <xf numFmtId="0" fontId="8" fillId="34" borderId="60" xfId="0" applyNumberFormat="1" applyFont="1" applyFill="1" applyBorder="1" applyAlignment="1">
      <alignment horizontal="center" vertical="center" wrapText="1"/>
    </xf>
    <xf numFmtId="0" fontId="6" fillId="34" borderId="45" xfId="0" applyNumberFormat="1" applyFont="1" applyFill="1" applyBorder="1" applyAlignment="1">
      <alignment horizontal="center" vertical="center" wrapText="1"/>
    </xf>
    <xf numFmtId="0" fontId="6" fillId="34" borderId="61" xfId="0" applyNumberFormat="1" applyFont="1" applyFill="1" applyBorder="1" applyAlignment="1">
      <alignment horizontal="center" vertical="center" wrapText="1"/>
    </xf>
    <xf numFmtId="0" fontId="8" fillId="34" borderId="72" xfId="0" applyNumberFormat="1" applyFont="1" applyFill="1" applyBorder="1" applyAlignment="1">
      <alignment horizontal="center" vertical="center" wrapText="1"/>
    </xf>
    <xf numFmtId="0" fontId="3" fillId="0" borderId="80" xfId="0" applyFont="1" applyBorder="1" applyAlignment="1">
      <alignment horizontal="center"/>
    </xf>
    <xf numFmtId="0" fontId="3" fillId="0" borderId="95" xfId="0" applyFont="1" applyBorder="1" applyAlignment="1">
      <alignment horizontal="center"/>
    </xf>
    <xf numFmtId="0" fontId="2" fillId="0" borderId="75" xfId="0" applyFont="1" applyFill="1" applyBorder="1" applyAlignment="1">
      <alignment horizontal="center" wrapText="1"/>
    </xf>
    <xf numFmtId="0" fontId="2" fillId="0" borderId="74" xfId="0" applyFont="1" applyFill="1" applyBorder="1" applyAlignment="1">
      <alignment horizontal="center" wrapText="1"/>
    </xf>
    <xf numFmtId="0" fontId="2" fillId="0" borderId="70"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6" fillId="34" borderId="40" xfId="0" applyNumberFormat="1" applyFont="1" applyFill="1" applyBorder="1" applyAlignment="1">
      <alignment horizontal="center" vertical="center" wrapText="1"/>
    </xf>
    <xf numFmtId="0" fontId="3" fillId="0" borderId="31" xfId="0" applyFont="1" applyBorder="1" applyAlignment="1">
      <alignment horizontal="center"/>
    </xf>
    <xf numFmtId="0" fontId="2" fillId="0" borderId="22" xfId="0" applyFont="1" applyFill="1" applyBorder="1" applyAlignment="1">
      <alignment horizontal="center" wrapText="1"/>
    </xf>
    <xf numFmtId="0" fontId="2" fillId="0" borderId="4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6" fillId="34" borderId="82" xfId="0" applyNumberFormat="1" applyFont="1" applyFill="1" applyBorder="1" applyAlignment="1">
      <alignment horizontal="center" vertical="center" wrapText="1"/>
    </xf>
    <xf numFmtId="0" fontId="6" fillId="34" borderId="3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57"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6" fillId="34" borderId="46"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40" borderId="65" xfId="0" applyNumberFormat="1" applyFont="1" applyFill="1" applyBorder="1" applyAlignment="1">
      <alignment horizontal="center" vertical="center" wrapText="1"/>
    </xf>
    <xf numFmtId="0" fontId="6" fillId="34" borderId="22" xfId="0" applyNumberFormat="1" applyFont="1" applyFill="1" applyBorder="1" applyAlignment="1">
      <alignment horizontal="center" vertical="center" wrapText="1"/>
    </xf>
    <xf numFmtId="0" fontId="2" fillId="0" borderId="28" xfId="0" applyFont="1" applyFill="1" applyBorder="1" applyAlignment="1">
      <alignment vertical="center" wrapText="1"/>
    </xf>
    <xf numFmtId="0" fontId="8" fillId="34" borderId="73" xfId="0" applyNumberFormat="1" applyFont="1" applyFill="1" applyBorder="1" applyAlignment="1">
      <alignment horizontal="center" vertical="center" wrapText="1"/>
    </xf>
    <xf numFmtId="0" fontId="8" fillId="34" borderId="61" xfId="0" applyNumberFormat="1" applyFont="1" applyFill="1" applyBorder="1" applyAlignment="1">
      <alignment horizontal="center" vertical="center" wrapText="1"/>
    </xf>
    <xf numFmtId="0" fontId="6" fillId="40" borderId="46" xfId="0" applyNumberFormat="1" applyFont="1" applyFill="1" applyBorder="1" applyAlignment="1">
      <alignment horizontal="center" vertical="center" wrapText="1"/>
    </xf>
    <xf numFmtId="0" fontId="6" fillId="40" borderId="17" xfId="0" applyNumberFormat="1" applyFont="1" applyFill="1" applyBorder="1" applyAlignment="1">
      <alignment horizontal="center" vertical="center" wrapText="1"/>
    </xf>
    <xf numFmtId="0" fontId="6" fillId="40" borderId="18" xfId="0" applyNumberFormat="1" applyFont="1" applyFill="1" applyBorder="1" applyAlignment="1">
      <alignment horizontal="center" vertical="center" wrapText="1"/>
    </xf>
    <xf numFmtId="0" fontId="8" fillId="34" borderId="45" xfId="0" applyNumberFormat="1" applyFont="1" applyFill="1" applyBorder="1" applyAlignment="1">
      <alignment horizontal="center" vertical="center" wrapText="1"/>
    </xf>
    <xf numFmtId="0" fontId="3" fillId="0" borderId="39"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49" fontId="2" fillId="0" borderId="10" xfId="0" applyNumberFormat="1" applyFont="1" applyFill="1" applyBorder="1" applyAlignment="1">
      <alignment vertical="center"/>
    </xf>
    <xf numFmtId="49" fontId="2" fillId="0" borderId="16" xfId="0" applyNumberFormat="1" applyFont="1" applyFill="1" applyBorder="1" applyAlignment="1">
      <alignment vertical="center"/>
    </xf>
    <xf numFmtId="0" fontId="2" fillId="0" borderId="16" xfId="0" applyFont="1" applyFill="1" applyBorder="1" applyAlignment="1">
      <alignment vertical="center" wrapText="1"/>
    </xf>
    <xf numFmtId="0" fontId="2" fillId="43" borderId="10" xfId="0" applyFont="1" applyFill="1" applyBorder="1" applyAlignment="1">
      <alignment vertical="center" wrapText="1"/>
    </xf>
    <xf numFmtId="0" fontId="2" fillId="43" borderId="16" xfId="0" applyFont="1" applyFill="1" applyBorder="1" applyAlignment="1">
      <alignment vertical="center" wrapText="1"/>
    </xf>
    <xf numFmtId="0" fontId="2" fillId="0" borderId="56"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left" vertical="center" wrapText="1"/>
    </xf>
    <xf numFmtId="0" fontId="6" fillId="34" borderId="59" xfId="0" applyNumberFormat="1" applyFont="1" applyFill="1" applyBorder="1" applyAlignment="1">
      <alignment horizontal="center" vertical="center" wrapText="1"/>
    </xf>
    <xf numFmtId="0" fontId="6" fillId="34" borderId="64" xfId="0" applyNumberFormat="1" applyFont="1" applyFill="1" applyBorder="1" applyAlignment="1">
      <alignment horizontal="center" vertical="center" wrapText="1"/>
    </xf>
    <xf numFmtId="0" fontId="6" fillId="34" borderId="73" xfId="0" applyNumberFormat="1" applyFont="1" applyFill="1" applyBorder="1" applyAlignment="1">
      <alignment horizontal="center" vertical="center" wrapText="1"/>
    </xf>
    <xf numFmtId="0" fontId="2" fillId="0" borderId="31" xfId="0" applyFont="1" applyFill="1" applyBorder="1" applyAlignment="1">
      <alignment horizontal="center" vertical="center" textRotation="90" wrapText="1"/>
    </xf>
    <xf numFmtId="0" fontId="2" fillId="0" borderId="22" xfId="0" applyFont="1" applyFill="1" applyBorder="1" applyAlignment="1">
      <alignment horizontal="center" vertical="center" textRotation="90" wrapText="1"/>
    </xf>
    <xf numFmtId="0" fontId="2" fillId="0" borderId="42" xfId="0" applyFont="1" applyFill="1" applyBorder="1" applyAlignment="1">
      <alignment horizontal="center" vertical="center" textRotation="90" wrapText="1"/>
    </xf>
    <xf numFmtId="0" fontId="2" fillId="0" borderId="42" xfId="0" applyFont="1" applyFill="1" applyBorder="1" applyAlignment="1">
      <alignment horizontal="center" vertical="center"/>
    </xf>
    <xf numFmtId="0" fontId="2" fillId="0" borderId="55" xfId="0" applyFont="1" applyFill="1" applyBorder="1" applyAlignment="1">
      <alignment horizontal="left" vertical="center" wrapText="1"/>
    </xf>
    <xf numFmtId="0" fontId="3" fillId="0" borderId="54" xfId="0" applyFont="1" applyFill="1" applyBorder="1" applyAlignment="1">
      <alignment horizontal="center" vertical="center" textRotation="90" wrapText="1"/>
    </xf>
    <xf numFmtId="0" fontId="2" fillId="0" borderId="63" xfId="0" applyFont="1" applyFill="1" applyBorder="1" applyAlignment="1">
      <alignment horizontal="left" vertical="center" wrapText="1"/>
    </xf>
    <xf numFmtId="0" fontId="3" fillId="0" borderId="57" xfId="0" applyFont="1" applyFill="1" applyBorder="1" applyAlignment="1">
      <alignment horizontal="center" vertical="center" textRotation="90" wrapText="1"/>
    </xf>
    <xf numFmtId="0" fontId="6" fillId="33" borderId="23" xfId="56" applyNumberFormat="1" applyFont="1" applyFill="1" applyBorder="1" applyAlignment="1">
      <alignment horizontal="center" vertical="center" wrapText="1"/>
      <protection/>
    </xf>
    <xf numFmtId="0" fontId="6" fillId="33" borderId="24" xfId="56" applyNumberFormat="1" applyFont="1" applyFill="1" applyBorder="1" applyAlignment="1">
      <alignment horizontal="center" vertical="center" wrapText="1"/>
      <protection/>
    </xf>
    <xf numFmtId="0" fontId="6" fillId="33" borderId="51" xfId="56" applyNumberFormat="1" applyFont="1" applyFill="1" applyBorder="1" applyAlignment="1">
      <alignment horizontal="center" vertical="center" wrapText="1"/>
      <protection/>
    </xf>
    <xf numFmtId="3" fontId="0" fillId="46" borderId="24" xfId="56" applyNumberFormat="1" applyFont="1" applyFill="1" applyBorder="1" applyAlignment="1">
      <alignment horizontal="center" vertical="center" wrapText="1"/>
      <protection/>
    </xf>
    <xf numFmtId="0" fontId="48" fillId="0" borderId="0" xfId="56" applyFont="1" applyFill="1" applyBorder="1" applyAlignment="1">
      <alignment vertical="top" wrapText="1"/>
      <protection/>
    </xf>
    <xf numFmtId="3" fontId="0" fillId="0" borderId="11" xfId="56" applyNumberFormat="1" applyFill="1" applyBorder="1" applyAlignment="1">
      <alignment vertical="center"/>
      <protection/>
    </xf>
    <xf numFmtId="3" fontId="0" fillId="0" borderId="0" xfId="56" applyNumberFormat="1" applyFill="1" applyBorder="1" applyAlignment="1">
      <alignment vertical="center"/>
      <protection/>
    </xf>
    <xf numFmtId="3" fontId="0" fillId="0" borderId="17" xfId="56" applyNumberFormat="1" applyFill="1" applyBorder="1" applyAlignment="1">
      <alignment vertical="center"/>
      <protection/>
    </xf>
    <xf numFmtId="3" fontId="0" fillId="34" borderId="10" xfId="56" applyNumberFormat="1" applyFill="1" applyBorder="1" applyAlignment="1">
      <alignment vertical="center"/>
      <protection/>
    </xf>
    <xf numFmtId="0" fontId="6" fillId="34" borderId="44" xfId="56" applyNumberFormat="1" applyFont="1" applyFill="1" applyBorder="1" applyAlignment="1">
      <alignment horizontal="center" vertical="center" wrapText="1"/>
      <protection/>
    </xf>
    <xf numFmtId="0" fontId="6" fillId="34" borderId="60" xfId="56" applyNumberFormat="1" applyFont="1" applyFill="1" applyBorder="1" applyAlignment="1">
      <alignment horizontal="center" vertical="center" wrapText="1"/>
      <protection/>
    </xf>
    <xf numFmtId="0" fontId="6" fillId="34" borderId="97" xfId="56" applyNumberFormat="1" applyFont="1" applyFill="1" applyBorder="1" applyAlignment="1">
      <alignment horizontal="center" vertical="center" wrapText="1"/>
      <protection/>
    </xf>
    <xf numFmtId="0" fontId="6" fillId="34" borderId="15" xfId="56" applyNumberFormat="1" applyFont="1" applyFill="1" applyBorder="1" applyAlignment="1">
      <alignment horizontal="center" vertical="center" wrapText="1"/>
      <protection/>
    </xf>
    <xf numFmtId="0" fontId="6" fillId="34" borderId="34" xfId="56" applyNumberFormat="1" applyFont="1" applyFill="1" applyBorder="1" applyAlignment="1">
      <alignment horizontal="center" vertical="center" wrapText="1"/>
      <protection/>
    </xf>
    <xf numFmtId="0" fontId="6" fillId="35" borderId="31" xfId="56" applyNumberFormat="1" applyFont="1" applyFill="1" applyBorder="1" applyAlignment="1">
      <alignment horizontal="center" vertical="center" wrapText="1"/>
      <protection/>
    </xf>
    <xf numFmtId="0" fontId="6" fillId="35" borderId="32" xfId="56" applyNumberFormat="1" applyFont="1" applyFill="1" applyBorder="1" applyAlignment="1">
      <alignment horizontal="center" vertical="center" wrapText="1"/>
      <protection/>
    </xf>
    <xf numFmtId="3" fontId="0" fillId="34" borderId="31" xfId="56" applyNumberFormat="1" applyFont="1" applyFill="1" applyBorder="1" applyAlignment="1">
      <alignment horizontal="center" vertical="center" wrapText="1"/>
      <protection/>
    </xf>
    <xf numFmtId="3" fontId="0" fillId="34" borderId="22" xfId="56" applyNumberFormat="1" applyFont="1" applyFill="1" applyBorder="1" applyAlignment="1">
      <alignment horizontal="center" vertical="center" wrapText="1"/>
      <protection/>
    </xf>
    <xf numFmtId="3" fontId="0" fillId="34" borderId="37" xfId="56" applyNumberFormat="1" applyFont="1" applyFill="1" applyBorder="1" applyAlignment="1">
      <alignment horizontal="center" vertical="center" wrapText="1"/>
      <protection/>
    </xf>
    <xf numFmtId="3" fontId="0" fillId="34" borderId="19" xfId="56" applyNumberFormat="1" applyFont="1" applyFill="1" applyBorder="1" applyAlignment="1">
      <alignment horizontal="center" vertical="center" wrapText="1"/>
      <protection/>
    </xf>
    <xf numFmtId="3" fontId="0" fillId="34" borderId="98" xfId="56" applyNumberFormat="1" applyFont="1" applyFill="1" applyBorder="1" applyAlignment="1">
      <alignment horizontal="center" vertical="center" wrapText="1"/>
      <protection/>
    </xf>
    <xf numFmtId="0" fontId="2" fillId="0" borderId="0" xfId="56" applyFont="1" applyFill="1" applyBorder="1" applyAlignment="1">
      <alignment horizontal="center" vertical="center" wrapText="1"/>
      <protection/>
    </xf>
    <xf numFmtId="0" fontId="2" fillId="0" borderId="14" xfId="56" applyFont="1" applyFill="1" applyBorder="1" applyAlignment="1">
      <alignment horizontal="center" vertical="center" wrapText="1"/>
      <protection/>
    </xf>
    <xf numFmtId="0" fontId="2" fillId="0" borderId="14" xfId="56" applyFont="1" applyFill="1" applyBorder="1" applyAlignment="1">
      <alignment horizontal="center" wrapText="1"/>
      <protection/>
    </xf>
    <xf numFmtId="0" fontId="6" fillId="34" borderId="12" xfId="56" applyNumberFormat="1" applyFont="1" applyFill="1" applyBorder="1" applyAlignment="1">
      <alignment horizontal="center" vertical="center" wrapText="1"/>
      <protection/>
    </xf>
    <xf numFmtId="0" fontId="6" fillId="34" borderId="38" xfId="56" applyNumberFormat="1" applyFont="1" applyFill="1" applyBorder="1" applyAlignment="1">
      <alignment horizontal="center" vertical="center" wrapText="1"/>
      <protection/>
    </xf>
    <xf numFmtId="3" fontId="0" fillId="33" borderId="24" xfId="56" applyNumberFormat="1" applyFont="1" applyFill="1" applyBorder="1" applyAlignment="1">
      <alignment horizontal="center" vertical="center" wrapText="1"/>
      <protection/>
    </xf>
    <xf numFmtId="3" fontId="0" fillId="33" borderId="51" xfId="56" applyNumberFormat="1" applyFont="1" applyFill="1" applyBorder="1" applyAlignment="1">
      <alignment horizontal="center" vertical="center" wrapText="1"/>
      <protection/>
    </xf>
    <xf numFmtId="0" fontId="6" fillId="34" borderId="82" xfId="56" applyNumberFormat="1" applyFont="1" applyFill="1" applyBorder="1" applyAlignment="1">
      <alignment horizontal="center" vertical="center" wrapText="1"/>
      <protection/>
    </xf>
    <xf numFmtId="0" fontId="6" fillId="34" borderId="56" xfId="56" applyNumberFormat="1" applyFont="1" applyFill="1" applyBorder="1" applyAlignment="1">
      <alignment horizontal="center" vertical="center" wrapText="1"/>
      <protection/>
    </xf>
    <xf numFmtId="0" fontId="6" fillId="34" borderId="46" xfId="56" applyNumberFormat="1" applyFont="1" applyFill="1" applyBorder="1" applyAlignment="1">
      <alignment horizontal="center" vertical="center" wrapText="1"/>
      <protection/>
    </xf>
    <xf numFmtId="0" fontId="6" fillId="34" borderId="91" xfId="56" applyNumberFormat="1" applyFont="1" applyFill="1" applyBorder="1" applyAlignment="1">
      <alignment horizontal="center" vertical="center" wrapText="1"/>
      <protection/>
    </xf>
    <xf numFmtId="0" fontId="6" fillId="34" borderId="37" xfId="56" applyNumberFormat="1" applyFont="1" applyFill="1" applyBorder="1" applyAlignment="1">
      <alignment horizontal="center" vertical="center" wrapText="1"/>
      <protection/>
    </xf>
    <xf numFmtId="0" fontId="6" fillId="34" borderId="63" xfId="56" applyNumberFormat="1" applyFont="1" applyFill="1" applyBorder="1" applyAlignment="1">
      <alignment horizontal="center" vertical="center" wrapText="1"/>
      <protection/>
    </xf>
    <xf numFmtId="0" fontId="6" fillId="35" borderId="24" xfId="56" applyNumberFormat="1" applyFont="1" applyFill="1" applyBorder="1" applyAlignment="1">
      <alignment horizontal="center" vertical="center" wrapText="1"/>
      <protection/>
    </xf>
    <xf numFmtId="0" fontId="6" fillId="35" borderId="51" xfId="56" applyNumberFormat="1" applyFont="1" applyFill="1" applyBorder="1" applyAlignment="1">
      <alignment horizontal="center" vertical="center" wrapText="1"/>
      <protection/>
    </xf>
    <xf numFmtId="3" fontId="0" fillId="35" borderId="24" xfId="56" applyNumberFormat="1" applyFont="1" applyFill="1" applyBorder="1" applyAlignment="1">
      <alignment horizontal="center" vertical="center" wrapText="1"/>
      <protection/>
    </xf>
    <xf numFmtId="3" fontId="0" fillId="35" borderId="51" xfId="56" applyNumberFormat="1" applyFont="1" applyFill="1" applyBorder="1" applyAlignment="1">
      <alignment horizontal="center" vertical="center" wrapText="1"/>
      <protection/>
    </xf>
    <xf numFmtId="0" fontId="2" fillId="0" borderId="65" xfId="56" applyFont="1" applyBorder="1" applyAlignment="1">
      <alignment horizontal="left" vertical="center" wrapText="1"/>
      <protection/>
    </xf>
    <xf numFmtId="0" fontId="2" fillId="0" borderId="18" xfId="56" applyFont="1" applyBorder="1" applyAlignment="1">
      <alignment horizontal="left" vertical="center" wrapText="1"/>
      <protection/>
    </xf>
    <xf numFmtId="0" fontId="2" fillId="0" borderId="10" xfId="56" applyFont="1" applyBorder="1" applyAlignment="1">
      <alignment horizontal="center" vertical="center" textRotation="90" wrapText="1"/>
      <protection/>
    </xf>
    <xf numFmtId="0" fontId="2" fillId="0" borderId="20" xfId="56" applyFont="1" applyBorder="1" applyAlignment="1">
      <alignment horizontal="center" vertical="center"/>
      <protection/>
    </xf>
    <xf numFmtId="0" fontId="2" fillId="0" borderId="56" xfId="56" applyFont="1" applyBorder="1" applyAlignment="1">
      <alignment horizontal="left" vertical="center"/>
      <protection/>
    </xf>
    <xf numFmtId="0" fontId="2" fillId="0" borderId="63" xfId="56" applyFont="1" applyBorder="1" applyAlignment="1">
      <alignment horizontal="left" vertical="center"/>
      <protection/>
    </xf>
    <xf numFmtId="0" fontId="2" fillId="0" borderId="41" xfId="56" applyFont="1" applyBorder="1" applyAlignment="1">
      <alignment horizontal="center" vertical="center" textRotation="90" wrapText="1"/>
      <protection/>
    </xf>
    <xf numFmtId="0" fontId="2" fillId="0" borderId="33" xfId="56" applyFont="1" applyBorder="1" applyAlignment="1">
      <alignment horizontal="center" vertical="center" textRotation="90" wrapText="1"/>
      <protection/>
    </xf>
    <xf numFmtId="3" fontId="0" fillId="34" borderId="82" xfId="56" applyNumberFormat="1" applyFont="1" applyFill="1" applyBorder="1" applyAlignment="1">
      <alignment horizontal="center" vertical="center" wrapText="1"/>
      <protection/>
    </xf>
    <xf numFmtId="3" fontId="0" fillId="34" borderId="46" xfId="56" applyNumberFormat="1" applyFont="1" applyFill="1" applyBorder="1" applyAlignment="1">
      <alignment horizontal="center" vertical="center" wrapText="1"/>
      <protection/>
    </xf>
    <xf numFmtId="3" fontId="0" fillId="34" borderId="56" xfId="56" applyNumberFormat="1" applyFont="1" applyFill="1" applyBorder="1" applyAlignment="1">
      <alignment horizontal="center" vertical="center" wrapText="1"/>
      <protection/>
    </xf>
    <xf numFmtId="3" fontId="0" fillId="34" borderId="91" xfId="56" applyNumberFormat="1" applyFont="1" applyFill="1" applyBorder="1" applyAlignment="1">
      <alignment horizontal="center" vertical="center" wrapText="1"/>
      <protection/>
    </xf>
    <xf numFmtId="0" fontId="2" fillId="0" borderId="11" xfId="56" applyFont="1" applyBorder="1" applyAlignment="1" quotePrefix="1">
      <alignment horizontal="center" vertical="center" wrapText="1"/>
      <protection/>
    </xf>
    <xf numFmtId="0" fontId="2" fillId="0" borderId="0" xfId="56" applyFont="1" applyBorder="1" applyAlignment="1" quotePrefix="1">
      <alignment horizontal="center" vertical="center" wrapText="1"/>
      <protection/>
    </xf>
    <xf numFmtId="0" fontId="2" fillId="0" borderId="17" xfId="56" applyFont="1" applyBorder="1" applyAlignment="1" quotePrefix="1">
      <alignment horizontal="center" vertical="center" wrapText="1"/>
      <protection/>
    </xf>
    <xf numFmtId="0" fontId="3" fillId="0" borderId="0" xfId="56" applyFont="1" applyBorder="1" applyAlignment="1">
      <alignment horizontal="center" vertical="center" textRotation="90" wrapText="1"/>
      <protection/>
    </xf>
    <xf numFmtId="0" fontId="2" fillId="0" borderId="53" xfId="56" applyFont="1" applyBorder="1" applyAlignment="1">
      <alignment horizontal="center" vertical="center" textRotation="90" wrapText="1"/>
      <protection/>
    </xf>
    <xf numFmtId="0" fontId="2" fillId="0" borderId="42" xfId="56" applyFont="1" applyBorder="1" applyAlignment="1" quotePrefix="1">
      <alignment horizontal="center" vertical="center" wrapText="1"/>
      <protection/>
    </xf>
    <xf numFmtId="0" fontId="2" fillId="0" borderId="22" xfId="56" applyFont="1" applyBorder="1" applyAlignment="1">
      <alignment horizontal="center" vertical="center" textRotation="90" wrapText="1"/>
      <protection/>
    </xf>
    <xf numFmtId="0" fontId="2" fillId="0" borderId="11" xfId="56" applyFont="1" applyBorder="1" applyAlignment="1">
      <alignment horizontal="left" vertical="center" textRotation="90" wrapText="1"/>
      <protection/>
    </xf>
    <xf numFmtId="0" fontId="2" fillId="0" borderId="17" xfId="56" applyFont="1" applyBorder="1" applyAlignment="1">
      <alignment horizontal="left" vertical="center" textRotation="90" wrapText="1"/>
      <protection/>
    </xf>
    <xf numFmtId="0" fontId="3" fillId="0" borderId="42" xfId="56" applyFont="1" applyBorder="1" applyAlignment="1">
      <alignment horizontal="center" vertical="center" textRotation="90" wrapText="1"/>
      <protection/>
    </xf>
    <xf numFmtId="0" fontId="0" fillId="0" borderId="0" xfId="56">
      <alignment/>
      <protection/>
    </xf>
    <xf numFmtId="0" fontId="0" fillId="0" borderId="20" xfId="56" applyBorder="1">
      <alignment/>
      <protection/>
    </xf>
    <xf numFmtId="0" fontId="2" fillId="0" borderId="0" xfId="56" applyFont="1" applyBorder="1" applyAlignment="1" quotePrefix="1">
      <alignment horizontal="center" vertical="center" textRotation="90" wrapText="1"/>
      <protection/>
    </xf>
    <xf numFmtId="0" fontId="2" fillId="0" borderId="17" xfId="56" applyFont="1" applyBorder="1" applyAlignment="1" quotePrefix="1">
      <alignment horizontal="center" vertical="center" textRotation="90" wrapText="1"/>
      <protection/>
    </xf>
    <xf numFmtId="0" fontId="2" fillId="0" borderId="55" xfId="56" applyFont="1" applyBorder="1" applyAlignment="1">
      <alignment horizontal="center" vertical="center" wrapText="1"/>
      <protection/>
    </xf>
    <xf numFmtId="0" fontId="2" fillId="0" borderId="14" xfId="56" applyFont="1" applyBorder="1" applyAlignment="1">
      <alignment horizontal="center" vertical="center" wrapText="1"/>
      <protection/>
    </xf>
    <xf numFmtId="0" fontId="2" fillId="0" borderId="91" xfId="56" applyFont="1" applyBorder="1" applyAlignment="1">
      <alignment horizontal="center" vertical="center" wrapText="1"/>
      <protection/>
    </xf>
    <xf numFmtId="0" fontId="2" fillId="0" borderId="46" xfId="56" applyFont="1" applyFill="1" applyBorder="1" applyAlignment="1">
      <alignment horizontal="center" vertical="center" wrapText="1"/>
      <protection/>
    </xf>
    <xf numFmtId="0" fontId="2" fillId="0" borderId="17" xfId="56" applyFont="1" applyFill="1" applyBorder="1" applyAlignment="1">
      <alignment horizontal="center" vertical="center" wrapText="1"/>
      <protection/>
    </xf>
    <xf numFmtId="0" fontId="2" fillId="0" borderId="91" xfId="56" applyFont="1" applyFill="1" applyBorder="1" applyAlignment="1">
      <alignment horizontal="center" vertical="center" wrapText="1"/>
      <protection/>
    </xf>
    <xf numFmtId="0" fontId="2" fillId="0" borderId="19" xfId="56" applyFont="1" applyFill="1" applyBorder="1" applyAlignment="1">
      <alignment horizontal="center" vertical="center" wrapText="1"/>
      <protection/>
    </xf>
    <xf numFmtId="0" fontId="3" fillId="0" borderId="22" xfId="56"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3" fillId="0" borderId="14" xfId="56" applyFont="1" applyFill="1" applyBorder="1" applyAlignment="1">
      <alignment horizontal="center" vertical="center" wrapText="1"/>
      <protection/>
    </xf>
    <xf numFmtId="0" fontId="2" fillId="0" borderId="22" xfId="56" applyFont="1" applyFill="1" applyBorder="1" applyAlignment="1">
      <alignment horizontal="center" vertical="center" wrapText="1"/>
      <protection/>
    </xf>
    <xf numFmtId="0" fontId="8" fillId="0" borderId="23" xfId="56" applyFont="1" applyBorder="1" applyAlignment="1">
      <alignment horizontal="center" vertical="center"/>
      <protection/>
    </xf>
    <xf numFmtId="0" fontId="8" fillId="0" borderId="24" xfId="56" applyFont="1" applyBorder="1" applyAlignment="1">
      <alignment horizontal="center" vertical="center"/>
      <protection/>
    </xf>
    <xf numFmtId="0" fontId="8" fillId="0" borderId="51" xfId="56" applyFont="1" applyBorder="1" applyAlignment="1">
      <alignment horizontal="center" vertical="center"/>
      <protection/>
    </xf>
    <xf numFmtId="3" fontId="6" fillId="35" borderId="23" xfId="56" applyNumberFormat="1" applyFont="1" applyFill="1" applyBorder="1" applyAlignment="1">
      <alignment horizontal="center" vertical="center" wrapText="1"/>
      <protection/>
    </xf>
    <xf numFmtId="3" fontId="6" fillId="35" borderId="24" xfId="56" applyNumberFormat="1" applyFont="1" applyFill="1" applyBorder="1" applyAlignment="1">
      <alignment horizontal="center" vertical="center" wrapText="1"/>
      <protection/>
    </xf>
    <xf numFmtId="0" fontId="6" fillId="34" borderId="40" xfId="56" applyNumberFormat="1" applyFont="1" applyFill="1" applyBorder="1" applyAlignment="1">
      <alignment horizontal="center" vertical="center" wrapText="1"/>
      <protection/>
    </xf>
    <xf numFmtId="0" fontId="6" fillId="34" borderId="26" xfId="56" applyNumberFormat="1" applyFont="1" applyFill="1" applyBorder="1" applyAlignment="1">
      <alignment horizontal="center" vertical="center" wrapText="1"/>
      <protection/>
    </xf>
    <xf numFmtId="0" fontId="6" fillId="34" borderId="27" xfId="56" applyNumberFormat="1" applyFont="1" applyFill="1" applyBorder="1" applyAlignment="1">
      <alignment horizontal="center" vertical="center" wrapText="1"/>
      <protection/>
    </xf>
    <xf numFmtId="0" fontId="6" fillId="34" borderId="59" xfId="56" applyNumberFormat="1" applyFont="1" applyFill="1" applyBorder="1" applyAlignment="1">
      <alignment horizontal="center" vertical="center" wrapText="1"/>
      <protection/>
    </xf>
    <xf numFmtId="0" fontId="6" fillId="34" borderId="19" xfId="56" applyNumberFormat="1" applyFont="1" applyFill="1" applyBorder="1" applyAlignment="1">
      <alignment horizontal="center" vertical="center" wrapText="1"/>
      <protection/>
    </xf>
    <xf numFmtId="0" fontId="6" fillId="34" borderId="64" xfId="56" applyNumberFormat="1" applyFont="1" applyFill="1" applyBorder="1" applyAlignment="1">
      <alignment horizontal="center" vertical="center" wrapText="1"/>
      <protection/>
    </xf>
    <xf numFmtId="1" fontId="6" fillId="33" borderId="31" xfId="0" applyNumberFormat="1" applyFont="1" applyFill="1" applyBorder="1" applyAlignment="1">
      <alignment horizontal="center" vertical="center" wrapText="1"/>
    </xf>
    <xf numFmtId="1" fontId="6" fillId="33" borderId="22" xfId="0" applyNumberFormat="1" applyFont="1" applyFill="1" applyBorder="1" applyAlignment="1">
      <alignment horizontal="center" vertical="center" wrapText="1"/>
    </xf>
    <xf numFmtId="1" fontId="6" fillId="33" borderId="37" xfId="0" applyNumberFormat="1" applyFont="1" applyFill="1" applyBorder="1" applyAlignment="1">
      <alignment horizontal="center" vertical="center" wrapText="1"/>
    </xf>
    <xf numFmtId="190" fontId="0" fillId="34" borderId="11" xfId="0" applyNumberFormat="1" applyFill="1" applyBorder="1" applyAlignment="1">
      <alignment vertical="center"/>
    </xf>
    <xf numFmtId="190" fontId="0" fillId="34" borderId="0" xfId="0" applyNumberFormat="1" applyFill="1" applyBorder="1" applyAlignment="1">
      <alignment vertical="center"/>
    </xf>
    <xf numFmtId="190" fontId="0" fillId="34" borderId="17" xfId="0" applyNumberFormat="1" applyFill="1" applyBorder="1" applyAlignment="1">
      <alignment vertical="center"/>
    </xf>
    <xf numFmtId="190" fontId="0" fillId="0" borderId="11" xfId="0" applyNumberFormat="1" applyFill="1" applyBorder="1" applyAlignment="1">
      <alignment vertical="center"/>
    </xf>
    <xf numFmtId="190" fontId="0" fillId="0" borderId="0" xfId="0" applyNumberFormat="1" applyFill="1" applyBorder="1" applyAlignment="1">
      <alignment vertical="center"/>
    </xf>
    <xf numFmtId="190" fontId="0" fillId="0" borderId="17" xfId="0" applyNumberFormat="1" applyFill="1" applyBorder="1" applyAlignment="1">
      <alignment vertical="center"/>
    </xf>
    <xf numFmtId="190" fontId="0" fillId="34" borderId="0" xfId="0" applyNumberFormat="1" applyFill="1" applyBorder="1" applyAlignment="1">
      <alignment horizontal="center" vertical="center"/>
    </xf>
    <xf numFmtId="0" fontId="0" fillId="34" borderId="17" xfId="0" applyFill="1" applyBorder="1" applyAlignment="1">
      <alignment horizontal="center" vertical="center"/>
    </xf>
    <xf numFmtId="1" fontId="6" fillId="34" borderId="40" xfId="0" applyNumberFormat="1" applyFont="1" applyFill="1" applyBorder="1" applyAlignment="1">
      <alignment horizontal="center" vertical="center" wrapText="1"/>
    </xf>
    <xf numFmtId="1" fontId="6" fillId="34" borderId="26" xfId="0" applyNumberFormat="1" applyFont="1" applyFill="1" applyBorder="1" applyAlignment="1">
      <alignment horizontal="center" vertical="center" wrapText="1"/>
    </xf>
    <xf numFmtId="1" fontId="6" fillId="34" borderId="27" xfId="0" applyNumberFormat="1" applyFont="1" applyFill="1" applyBorder="1" applyAlignment="1">
      <alignment horizontal="center" vertical="center"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49" fontId="2" fillId="0" borderId="56"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91" xfId="0" applyNumberFormat="1" applyFont="1" applyBorder="1" applyAlignment="1">
      <alignment horizontal="left" vertical="center" wrapText="1"/>
    </xf>
    <xf numFmtId="0" fontId="2" fillId="0" borderId="53"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1" fontId="6" fillId="35" borderId="29" xfId="0" applyNumberFormat="1" applyFont="1" applyFill="1" applyBorder="1" applyAlignment="1">
      <alignment horizontal="center" vertical="center" wrapText="1"/>
    </xf>
    <xf numFmtId="1" fontId="6" fillId="35" borderId="43" xfId="0" applyNumberFormat="1" applyFont="1" applyFill="1" applyBorder="1" applyAlignment="1">
      <alignment horizontal="center" vertical="center" wrapText="1"/>
    </xf>
    <xf numFmtId="1" fontId="6" fillId="35" borderId="30" xfId="0" applyNumberFormat="1" applyFont="1" applyFill="1" applyBorder="1" applyAlignment="1">
      <alignment horizontal="center" vertical="center" wrapText="1"/>
    </xf>
    <xf numFmtId="0" fontId="2" fillId="0" borderId="31"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2" fillId="0" borderId="42"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5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3"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1" xfId="0" applyNumberFormat="1" applyFont="1" applyBorder="1" applyAlignment="1" quotePrefix="1">
      <alignment horizontal="center" vertical="center" wrapText="1"/>
    </xf>
    <xf numFmtId="49" fontId="2" fillId="0" borderId="17" xfId="0" applyNumberFormat="1" applyFont="1" applyBorder="1" applyAlignment="1" quotePrefix="1">
      <alignment horizontal="center" vertical="center" wrapText="1"/>
    </xf>
    <xf numFmtId="0" fontId="7" fillId="0" borderId="0" xfId="0" applyFont="1" applyFill="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textRotation="90" wrapText="1"/>
    </xf>
    <xf numFmtId="0" fontId="2" fillId="0" borderId="57" xfId="0" applyFont="1" applyBorder="1" applyAlignment="1">
      <alignment horizontal="center" vertical="center" textRotation="90" wrapText="1"/>
    </xf>
    <xf numFmtId="0" fontId="3" fillId="0" borderId="53"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10" fillId="0" borderId="0" xfId="0" applyFont="1" applyAlignment="1">
      <alignment vertical="top" wrapText="1"/>
    </xf>
    <xf numFmtId="49" fontId="2" fillId="0" borderId="63" xfId="0" applyNumberFormat="1" applyFont="1" applyBorder="1" applyAlignment="1">
      <alignment horizontal="left" vertical="center" wrapText="1"/>
    </xf>
    <xf numFmtId="0" fontId="2" fillId="0" borderId="56" xfId="0" applyFont="1" applyBorder="1" applyAlignment="1">
      <alignment horizontal="left" vertical="center" wrapText="1"/>
    </xf>
    <xf numFmtId="0" fontId="2" fillId="0" borderId="14" xfId="0" applyFont="1" applyBorder="1" applyAlignment="1">
      <alignment horizontal="left" vertical="center" wrapText="1"/>
    </xf>
    <xf numFmtId="0" fontId="2" fillId="0" borderId="63" xfId="0" applyFont="1" applyBorder="1" applyAlignment="1">
      <alignment horizontal="left" vertical="center" wrapText="1"/>
    </xf>
    <xf numFmtId="1" fontId="6" fillId="34" borderId="29" xfId="0" applyNumberFormat="1" applyFont="1" applyFill="1" applyBorder="1" applyAlignment="1">
      <alignment horizontal="center" vertical="center" wrapText="1"/>
    </xf>
    <xf numFmtId="1" fontId="6" fillId="34" borderId="43" xfId="0" applyNumberFormat="1" applyFont="1" applyFill="1" applyBorder="1" applyAlignment="1">
      <alignment horizontal="center" vertical="center" wrapText="1"/>
    </xf>
    <xf numFmtId="1" fontId="6" fillId="34" borderId="30" xfId="0" applyNumberFormat="1" applyFont="1" applyFill="1" applyBorder="1" applyAlignment="1">
      <alignment horizontal="center" vertical="center" wrapText="1"/>
    </xf>
    <xf numFmtId="1" fontId="6" fillId="35" borderId="22" xfId="0" applyNumberFormat="1" applyFont="1" applyFill="1" applyBorder="1" applyAlignment="1">
      <alignment horizontal="center" vertical="center" wrapText="1"/>
    </xf>
    <xf numFmtId="1" fontId="6" fillId="35" borderId="0" xfId="0" applyNumberFormat="1" applyFont="1" applyFill="1" applyBorder="1" applyAlignment="1">
      <alignment horizontal="center" vertical="center" wrapText="1"/>
    </xf>
    <xf numFmtId="1" fontId="6" fillId="35" borderId="12" xfId="0" applyNumberFormat="1" applyFont="1" applyFill="1" applyBorder="1" applyAlignment="1">
      <alignment horizontal="center" vertical="center" wrapText="1"/>
    </xf>
    <xf numFmtId="1" fontId="8" fillId="34" borderId="44" xfId="0" applyNumberFormat="1" applyFont="1" applyFill="1" applyBorder="1" applyAlignment="1">
      <alignment horizontal="center" vertical="center" wrapText="1"/>
    </xf>
    <xf numFmtId="1" fontId="8" fillId="34" borderId="10" xfId="0" applyNumberFormat="1" applyFont="1" applyFill="1" applyBorder="1" applyAlignment="1">
      <alignment horizontal="center" vertical="center" wrapText="1"/>
    </xf>
    <xf numFmtId="1" fontId="8" fillId="34" borderId="16" xfId="0" applyNumberFormat="1" applyFont="1" applyFill="1" applyBorder="1" applyAlignment="1">
      <alignment horizontal="center" vertical="center" wrapText="1"/>
    </xf>
    <xf numFmtId="1" fontId="8" fillId="34" borderId="82" xfId="0" applyNumberFormat="1" applyFont="1" applyFill="1" applyBorder="1" applyAlignment="1">
      <alignment horizontal="center" vertical="center" wrapText="1"/>
    </xf>
    <xf numFmtId="1" fontId="8" fillId="34" borderId="11" xfId="0" applyNumberFormat="1" applyFont="1" applyFill="1" applyBorder="1" applyAlignment="1">
      <alignment horizontal="center" vertical="center" wrapText="1"/>
    </xf>
    <xf numFmtId="1" fontId="8" fillId="34" borderId="65" xfId="0" applyNumberFormat="1" applyFont="1" applyFill="1" applyBorder="1" applyAlignment="1">
      <alignment horizontal="center" vertical="center" wrapText="1"/>
    </xf>
    <xf numFmtId="1" fontId="8" fillId="34" borderId="22" xfId="0" applyNumberFormat="1" applyFont="1" applyFill="1" applyBorder="1" applyAlignment="1">
      <alignment horizontal="center" vertical="center" wrapText="1"/>
    </xf>
    <xf numFmtId="1" fontId="8" fillId="34" borderId="0" xfId="0" applyNumberFormat="1" applyFont="1" applyFill="1" applyBorder="1" applyAlignment="1">
      <alignment horizontal="center" vertical="center" wrapText="1"/>
    </xf>
    <xf numFmtId="1" fontId="8" fillId="34" borderId="12" xfId="0" applyNumberFormat="1" applyFont="1" applyFill="1" applyBorder="1" applyAlignment="1">
      <alignment horizontal="center" vertical="center" wrapText="1"/>
    </xf>
    <xf numFmtId="0" fontId="2" fillId="0" borderId="91"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0" xfId="0" applyFont="1" applyBorder="1" applyAlignment="1">
      <alignment vertical="center"/>
    </xf>
    <xf numFmtId="0" fontId="2" fillId="0" borderId="16" xfId="0" applyFont="1" applyBorder="1" applyAlignment="1">
      <alignment vertical="center"/>
    </xf>
    <xf numFmtId="190" fontId="0" fillId="34" borderId="11" xfId="0" applyNumberFormat="1" applyFill="1" applyBorder="1" applyAlignment="1">
      <alignment horizontal="center" vertical="center"/>
    </xf>
    <xf numFmtId="190" fontId="0" fillId="34" borderId="17" xfId="0" applyNumberFormat="1" applyFill="1" applyBorder="1" applyAlignment="1">
      <alignment horizontal="center" vertical="center"/>
    </xf>
    <xf numFmtId="0" fontId="0" fillId="34" borderId="0" xfId="0" applyFill="1" applyBorder="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vertical="center"/>
    </xf>
    <xf numFmtId="0" fontId="2" fillId="0" borderId="21" xfId="0" applyFont="1" applyBorder="1" applyAlignment="1">
      <alignment vertical="center"/>
    </xf>
    <xf numFmtId="3" fontId="6" fillId="41" borderId="29" xfId="0" applyNumberFormat="1" applyFont="1" applyFill="1" applyBorder="1" applyAlignment="1">
      <alignment horizontal="center" vertical="center" wrapText="1"/>
    </xf>
    <xf numFmtId="3" fontId="6" fillId="41" borderId="43" xfId="0" applyNumberFormat="1" applyFont="1" applyFill="1" applyBorder="1" applyAlignment="1">
      <alignment horizontal="center" vertical="center" wrapText="1"/>
    </xf>
    <xf numFmtId="3" fontId="6" fillId="41" borderId="30" xfId="0" applyNumberFormat="1" applyFont="1" applyFill="1" applyBorder="1" applyAlignment="1">
      <alignment horizontal="center" vertical="center" wrapText="1"/>
    </xf>
    <xf numFmtId="0" fontId="2" fillId="39" borderId="10" xfId="0" applyFont="1" applyFill="1" applyBorder="1" applyAlignment="1">
      <alignment horizontal="left" vertical="center" wrapText="1"/>
    </xf>
    <xf numFmtId="0" fontId="2" fillId="39" borderId="16" xfId="0" applyFont="1" applyFill="1" applyBorder="1" applyAlignment="1">
      <alignment horizontal="left" vertical="center" wrapText="1"/>
    </xf>
    <xf numFmtId="0" fontId="2" fillId="36" borderId="53" xfId="0" applyFont="1" applyFill="1" applyBorder="1" applyAlignment="1">
      <alignment horizontal="center" vertical="center" textRotation="90" wrapText="1"/>
    </xf>
    <xf numFmtId="0" fontId="2" fillId="36" borderId="41" xfId="0" applyFont="1" applyFill="1" applyBorder="1" applyAlignment="1">
      <alignment horizontal="center" vertical="center" textRotation="90" wrapText="1"/>
    </xf>
    <xf numFmtId="0" fontId="2" fillId="36" borderId="33" xfId="0" applyFont="1" applyFill="1" applyBorder="1" applyAlignment="1">
      <alignment horizontal="center" vertical="center" textRotation="90" wrapText="1"/>
    </xf>
    <xf numFmtId="0" fontId="2" fillId="36" borderId="11" xfId="0" applyFont="1" applyFill="1" applyBorder="1" applyAlignment="1">
      <alignment horizontal="center" vertical="center" textRotation="90" wrapText="1"/>
    </xf>
    <xf numFmtId="0" fontId="2" fillId="36" borderId="0" xfId="0" applyFont="1" applyFill="1" applyBorder="1" applyAlignment="1">
      <alignment horizontal="center" vertical="center" textRotation="90" wrapText="1"/>
    </xf>
    <xf numFmtId="0" fontId="2" fillId="36" borderId="17" xfId="0" applyFont="1" applyFill="1" applyBorder="1" applyAlignment="1">
      <alignment horizontal="center" vertical="center" textRotation="90" wrapText="1"/>
    </xf>
    <xf numFmtId="0" fontId="2" fillId="36" borderId="11"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56" xfId="0" applyFont="1" applyFill="1" applyBorder="1" applyAlignment="1">
      <alignment horizontal="center" vertical="center" textRotation="90" wrapText="1"/>
    </xf>
    <xf numFmtId="0" fontId="2" fillId="36" borderId="91" xfId="0" applyFont="1" applyFill="1" applyBorder="1" applyAlignment="1">
      <alignment horizontal="center" vertical="center" textRotation="90" wrapText="1"/>
    </xf>
    <xf numFmtId="0" fontId="2" fillId="36" borderId="0" xfId="0" applyFont="1" applyFill="1" applyBorder="1" applyAlignment="1">
      <alignment horizontal="center" vertical="center" wrapText="1"/>
    </xf>
    <xf numFmtId="0" fontId="2" fillId="36" borderId="56"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91" xfId="0" applyFont="1" applyFill="1" applyBorder="1" applyAlignment="1">
      <alignment horizontal="left" vertical="center" wrapText="1"/>
    </xf>
    <xf numFmtId="0" fontId="0" fillId="0" borderId="0" xfId="0" applyBorder="1" applyAlignment="1">
      <alignment/>
    </xf>
    <xf numFmtId="0" fontId="0" fillId="0" borderId="17" xfId="0" applyBorder="1" applyAlignment="1">
      <alignment/>
    </xf>
    <xf numFmtId="0" fontId="2" fillId="0" borderId="42" xfId="0" applyFont="1" applyBorder="1" applyAlignment="1">
      <alignment horizontal="center" vertical="center"/>
    </xf>
    <xf numFmtId="0" fontId="2" fillId="0" borderId="17" xfId="0" applyFont="1" applyBorder="1" applyAlignment="1">
      <alignment horizontal="center" vertical="center"/>
    </xf>
    <xf numFmtId="0" fontId="2" fillId="0" borderId="90" xfId="0" applyFont="1" applyBorder="1" applyAlignment="1">
      <alignment horizontal="left" vertical="center" wrapText="1"/>
    </xf>
    <xf numFmtId="0" fontId="2" fillId="0" borderId="60" xfId="0" applyFont="1" applyBorder="1" applyAlignment="1">
      <alignment horizontal="left" vertical="center" wrapText="1"/>
    </xf>
    <xf numFmtId="0" fontId="2" fillId="0" borderId="54" xfId="0" applyFont="1" applyBorder="1" applyAlignment="1">
      <alignment horizontal="center" vertical="center" textRotation="90" wrapText="1"/>
    </xf>
    <xf numFmtId="0" fontId="2" fillId="0" borderId="56"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91" xfId="0" applyFont="1" applyBorder="1" applyAlignment="1">
      <alignment horizontal="center" vertical="center" textRotation="90" wrapText="1"/>
    </xf>
    <xf numFmtId="0" fontId="2" fillId="0" borderId="55" xfId="0" applyFont="1" applyBorder="1" applyAlignment="1">
      <alignment horizontal="center" vertical="center" wrapText="1"/>
    </xf>
    <xf numFmtId="0" fontId="2" fillId="0" borderId="91" xfId="0" applyFont="1" applyBorder="1" applyAlignment="1">
      <alignment horizontal="center" vertical="center" wrapText="1"/>
    </xf>
    <xf numFmtId="0" fontId="0" fillId="0" borderId="14" xfId="0" applyBorder="1" applyAlignment="1">
      <alignment/>
    </xf>
    <xf numFmtId="0" fontId="0" fillId="0" borderId="91" xfId="0" applyBorder="1" applyAlignment="1">
      <alignment/>
    </xf>
    <xf numFmtId="0" fontId="2" fillId="0" borderId="3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3" fontId="6" fillId="34" borderId="40" xfId="0" applyNumberFormat="1"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2" fillId="0" borderId="57"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0" fillId="0" borderId="11" xfId="0" applyBorder="1" applyAlignment="1">
      <alignment/>
    </xf>
    <xf numFmtId="0" fontId="0" fillId="0" borderId="56" xfId="0" applyBorder="1" applyAlignment="1">
      <alignment/>
    </xf>
    <xf numFmtId="3" fontId="8" fillId="40" borderId="44" xfId="0" applyNumberFormat="1" applyFont="1" applyFill="1" applyBorder="1" applyAlignment="1">
      <alignment horizontal="center" vertical="center" wrapText="1"/>
    </xf>
    <xf numFmtId="3" fontId="8" fillId="40" borderId="10" xfId="0" applyNumberFormat="1" applyFont="1" applyFill="1" applyBorder="1" applyAlignment="1">
      <alignment horizontal="center" vertical="center" wrapText="1"/>
    </xf>
    <xf numFmtId="3" fontId="8" fillId="40" borderId="16" xfId="0" applyNumberFormat="1" applyFont="1" applyFill="1" applyBorder="1" applyAlignment="1">
      <alignment horizontal="center" vertical="center" wrapText="1"/>
    </xf>
    <xf numFmtId="3" fontId="6" fillId="40" borderId="44" xfId="0" applyNumberFormat="1" applyFont="1" applyFill="1" applyBorder="1" applyAlignment="1">
      <alignment horizontal="center" vertical="center" wrapText="1"/>
    </xf>
    <xf numFmtId="3" fontId="6" fillId="40" borderId="10" xfId="0" applyNumberFormat="1" applyFont="1" applyFill="1" applyBorder="1" applyAlignment="1">
      <alignment horizontal="center" vertical="center" wrapText="1"/>
    </xf>
    <xf numFmtId="3" fontId="6" fillId="40" borderId="16" xfId="0" applyNumberFormat="1" applyFont="1" applyFill="1" applyBorder="1" applyAlignment="1">
      <alignment horizontal="center" vertical="center" wrapText="1"/>
    </xf>
    <xf numFmtId="3" fontId="6" fillId="40" borderId="45" xfId="0" applyNumberFormat="1" applyFont="1" applyFill="1" applyBorder="1" applyAlignment="1">
      <alignment horizontal="center" vertical="center" wrapText="1"/>
    </xf>
    <xf numFmtId="3" fontId="6" fillId="40" borderId="28" xfId="0" applyNumberFormat="1" applyFont="1" applyFill="1" applyBorder="1" applyAlignment="1">
      <alignment horizontal="center" vertical="center" wrapText="1"/>
    </xf>
    <xf numFmtId="3" fontId="6" fillId="40" borderId="21" xfId="0" applyNumberFormat="1" applyFont="1" applyFill="1" applyBorder="1" applyAlignment="1">
      <alignment horizontal="center" vertical="center" wrapText="1"/>
    </xf>
    <xf numFmtId="0" fontId="0" fillId="0" borderId="42" xfId="0" applyBorder="1" applyAlignment="1">
      <alignment/>
    </xf>
    <xf numFmtId="3" fontId="8" fillId="40" borderId="82" xfId="0" applyNumberFormat="1" applyFont="1" applyFill="1" applyBorder="1" applyAlignment="1">
      <alignment horizontal="center" vertical="center" wrapText="1"/>
    </xf>
    <xf numFmtId="3" fontId="8" fillId="40" borderId="11" xfId="0" applyNumberFormat="1" applyFont="1" applyFill="1" applyBorder="1" applyAlignment="1">
      <alignment horizontal="center" vertical="center" wrapText="1"/>
    </xf>
    <xf numFmtId="3" fontId="8" fillId="40" borderId="65" xfId="0" applyNumberFormat="1" applyFont="1" applyFill="1" applyBorder="1" applyAlignment="1">
      <alignment horizontal="center" vertical="center" wrapText="1"/>
    </xf>
    <xf numFmtId="3" fontId="8" fillId="40" borderId="46" xfId="0" applyNumberFormat="1" applyFont="1" applyFill="1" applyBorder="1" applyAlignment="1">
      <alignment horizontal="center" vertical="center" wrapText="1"/>
    </xf>
    <xf numFmtId="3" fontId="8" fillId="40" borderId="17" xfId="0" applyNumberFormat="1" applyFont="1" applyFill="1" applyBorder="1" applyAlignment="1">
      <alignment horizontal="center" vertical="center" wrapText="1"/>
    </xf>
    <xf numFmtId="3" fontId="8" fillId="40" borderId="18" xfId="0" applyNumberFormat="1" applyFont="1" applyFill="1" applyBorder="1" applyAlignment="1">
      <alignment horizontal="center" vertical="center" wrapText="1"/>
    </xf>
    <xf numFmtId="3" fontId="6" fillId="40" borderId="46" xfId="0" applyNumberFormat="1" applyFont="1" applyFill="1" applyBorder="1" applyAlignment="1">
      <alignment horizontal="center" vertical="center" wrapText="1"/>
    </xf>
    <xf numFmtId="3" fontId="6" fillId="40" borderId="17" xfId="0" applyNumberFormat="1" applyFont="1" applyFill="1" applyBorder="1" applyAlignment="1">
      <alignment horizontal="center" vertical="center" wrapText="1"/>
    </xf>
    <xf numFmtId="3" fontId="6" fillId="40" borderId="18" xfId="0" applyNumberFormat="1" applyFont="1" applyFill="1" applyBorder="1" applyAlignment="1">
      <alignment horizontal="center" vertical="center" wrapText="1"/>
    </xf>
    <xf numFmtId="3" fontId="6" fillId="41" borderId="31" xfId="0" applyNumberFormat="1" applyFont="1" applyFill="1" applyBorder="1" applyAlignment="1">
      <alignment horizontal="center" vertical="center" wrapText="1"/>
    </xf>
    <xf numFmtId="3" fontId="6" fillId="41" borderId="42" xfId="0" applyNumberFormat="1" applyFont="1" applyFill="1" applyBorder="1" applyAlignment="1">
      <alignment horizontal="center" vertical="center" wrapText="1"/>
    </xf>
    <xf numFmtId="3" fontId="6" fillId="41" borderId="32" xfId="0" applyNumberFormat="1" applyFont="1" applyFill="1" applyBorder="1" applyAlignment="1">
      <alignment horizontal="center" vertical="center" wrapText="1"/>
    </xf>
    <xf numFmtId="3" fontId="6" fillId="41" borderId="37" xfId="0" applyNumberFormat="1" applyFont="1" applyFill="1" applyBorder="1" applyAlignment="1">
      <alignment horizontal="center" vertical="center" wrapText="1"/>
    </xf>
    <xf numFmtId="3" fontId="6" fillId="41" borderId="20" xfId="0" applyNumberFormat="1" applyFont="1" applyFill="1" applyBorder="1" applyAlignment="1">
      <alignment horizontal="center" vertical="center" wrapText="1"/>
    </xf>
    <xf numFmtId="3" fontId="6" fillId="41" borderId="38" xfId="0" applyNumberFormat="1" applyFont="1" applyFill="1" applyBorder="1" applyAlignment="1">
      <alignment horizontal="center" vertical="center" wrapText="1"/>
    </xf>
    <xf numFmtId="1" fontId="6" fillId="34" borderId="45" xfId="0" applyNumberFormat="1" applyFont="1" applyFill="1" applyBorder="1" applyAlignment="1">
      <alignment horizontal="center" vertical="center" wrapText="1"/>
    </xf>
    <xf numFmtId="1" fontId="6" fillId="34" borderId="21" xfId="0" applyNumberFormat="1" applyFont="1" applyFill="1" applyBorder="1" applyAlignment="1">
      <alignment horizontal="center" vertical="center" wrapText="1"/>
    </xf>
    <xf numFmtId="3" fontId="6" fillId="40" borderId="82" xfId="0" applyNumberFormat="1" applyFont="1" applyFill="1" applyBorder="1" applyAlignment="1">
      <alignment horizontal="center" vertical="center" wrapText="1"/>
    </xf>
    <xf numFmtId="3" fontId="6" fillId="40" borderId="11" xfId="0" applyNumberFormat="1" applyFont="1" applyFill="1" applyBorder="1" applyAlignment="1">
      <alignment horizontal="center" vertical="center" wrapText="1"/>
    </xf>
    <xf numFmtId="3" fontId="6" fillId="40" borderId="65" xfId="0" applyNumberFormat="1" applyFont="1" applyFill="1" applyBorder="1" applyAlignment="1">
      <alignment horizontal="center" vertical="center" wrapText="1"/>
    </xf>
    <xf numFmtId="1" fontId="6" fillId="40" borderId="40" xfId="0" applyNumberFormat="1" applyFont="1" applyFill="1" applyBorder="1" applyAlignment="1">
      <alignment horizontal="center" vertical="center" wrapText="1"/>
    </xf>
    <xf numFmtId="1" fontId="6" fillId="40" borderId="26" xfId="0" applyNumberFormat="1" applyFont="1" applyFill="1" applyBorder="1" applyAlignment="1">
      <alignment horizontal="center" vertical="center" wrapText="1"/>
    </xf>
    <xf numFmtId="1" fontId="6" fillId="40" borderId="27" xfId="0" applyNumberFormat="1" applyFont="1" applyFill="1" applyBorder="1" applyAlignment="1">
      <alignment horizontal="center" vertical="center" wrapText="1"/>
    </xf>
    <xf numFmtId="0" fontId="6" fillId="40" borderId="44" xfId="0" applyNumberFormat="1" applyFont="1" applyFill="1" applyBorder="1" applyAlignment="1">
      <alignment horizontal="center" vertical="center" wrapText="1"/>
    </xf>
    <xf numFmtId="0" fontId="6" fillId="40" borderId="10" xfId="0" applyNumberFormat="1" applyFont="1" applyFill="1" applyBorder="1" applyAlignment="1">
      <alignment horizontal="center" vertical="center" wrapText="1"/>
    </xf>
    <xf numFmtId="0" fontId="6" fillId="40" borderId="16" xfId="0" applyNumberFormat="1" applyFont="1" applyFill="1" applyBorder="1" applyAlignment="1">
      <alignment horizontal="center" vertical="center" wrapText="1"/>
    </xf>
    <xf numFmtId="0" fontId="3" fillId="0" borderId="10" xfId="0" applyFont="1" applyBorder="1" applyAlignment="1">
      <alignment horizontal="center" vertical="center" textRotation="90" wrapText="1"/>
    </xf>
    <xf numFmtId="0" fontId="3" fillId="0" borderId="52"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2" fillId="0" borderId="10" xfId="0" applyFont="1" applyBorder="1" applyAlignment="1" quotePrefix="1">
      <alignment horizontal="center" vertical="center"/>
    </xf>
    <xf numFmtId="0" fontId="2" fillId="0" borderId="60" xfId="0" applyFont="1" applyBorder="1" applyAlignment="1">
      <alignment horizontal="center" vertical="center" wrapText="1"/>
    </xf>
    <xf numFmtId="3" fontId="6" fillId="33" borderId="23" xfId="0" applyNumberFormat="1" applyFont="1" applyFill="1" applyBorder="1" applyAlignment="1">
      <alignment horizontal="center" vertical="center" wrapText="1"/>
    </xf>
    <xf numFmtId="3" fontId="6" fillId="33" borderId="24" xfId="0" applyNumberFormat="1" applyFont="1" applyFill="1" applyBorder="1" applyAlignment="1">
      <alignment horizontal="center" vertical="center" wrapText="1"/>
    </xf>
    <xf numFmtId="3" fontId="6" fillId="33" borderId="51" xfId="0" applyNumberFormat="1" applyFont="1" applyFill="1" applyBorder="1" applyAlignment="1">
      <alignment horizontal="center" vertical="center" wrapText="1"/>
    </xf>
    <xf numFmtId="0" fontId="3" fillId="0" borderId="40"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6" fillId="35" borderId="31" xfId="0" applyFont="1" applyFill="1" applyBorder="1" applyAlignment="1">
      <alignment horizontal="center" vertical="center" wrapText="1"/>
    </xf>
    <xf numFmtId="0" fontId="6" fillId="35" borderId="42" xfId="0" applyFont="1" applyFill="1" applyBorder="1" applyAlignment="1">
      <alignment horizontal="center" vertical="center" wrapText="1"/>
    </xf>
    <xf numFmtId="0" fontId="6" fillId="35" borderId="32"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38" xfId="0" applyFont="1" applyFill="1" applyBorder="1" applyAlignment="1">
      <alignment horizontal="center" vertical="center" wrapText="1"/>
    </xf>
    <xf numFmtId="3" fontId="8" fillId="34" borderId="22" xfId="0" applyNumberFormat="1" applyFont="1" applyFill="1" applyBorder="1" applyAlignment="1">
      <alignment horizontal="center" vertical="center" wrapText="1"/>
    </xf>
    <xf numFmtId="3" fontId="8" fillId="34" borderId="0" xfId="0" applyNumberFormat="1" applyFont="1" applyFill="1" applyBorder="1" applyAlignment="1">
      <alignment horizontal="center" vertical="center" wrapText="1"/>
    </xf>
    <xf numFmtId="3" fontId="8" fillId="34" borderId="12" xfId="0" applyNumberFormat="1" applyFont="1" applyFill="1" applyBorder="1" applyAlignment="1">
      <alignment horizontal="center" vertical="center" wrapText="1"/>
    </xf>
    <xf numFmtId="3" fontId="8" fillId="34" borderId="37" xfId="0" applyNumberFormat="1" applyFont="1" applyFill="1" applyBorder="1" applyAlignment="1">
      <alignment horizontal="center" vertical="center" wrapText="1"/>
    </xf>
    <xf numFmtId="3" fontId="8" fillId="34" borderId="20" xfId="0" applyNumberFormat="1" applyFont="1" applyFill="1" applyBorder="1" applyAlignment="1">
      <alignment horizontal="center" vertical="center" wrapText="1"/>
    </xf>
    <xf numFmtId="3" fontId="8" fillId="34" borderId="38" xfId="0" applyNumberFormat="1" applyFont="1" applyFill="1" applyBorder="1" applyAlignment="1">
      <alignment horizontal="center" vertical="center" wrapText="1"/>
    </xf>
    <xf numFmtId="3" fontId="0" fillId="0" borderId="11" xfId="0" applyNumberFormat="1" applyFont="1" applyBorder="1" applyAlignment="1">
      <alignment vertical="center"/>
    </xf>
    <xf numFmtId="3" fontId="0" fillId="0" borderId="0" xfId="0" applyNumberFormat="1" applyFont="1" applyBorder="1" applyAlignment="1">
      <alignment vertical="center"/>
    </xf>
    <xf numFmtId="0" fontId="0" fillId="0" borderId="17" xfId="0" applyFont="1" applyBorder="1" applyAlignment="1">
      <alignment vertical="center"/>
    </xf>
    <xf numFmtId="3" fontId="0" fillId="34" borderId="11" xfId="0" applyNumberFormat="1" applyFill="1" applyBorder="1" applyAlignment="1">
      <alignment vertical="center"/>
    </xf>
    <xf numFmtId="3" fontId="0" fillId="34" borderId="17" xfId="0" applyNumberFormat="1" applyFill="1" applyBorder="1" applyAlignment="1">
      <alignment vertical="center"/>
    </xf>
    <xf numFmtId="3" fontId="0" fillId="0" borderId="11" xfId="56" applyNumberFormat="1" applyFont="1" applyFill="1" applyBorder="1" applyAlignment="1">
      <alignment horizontal="center" vertical="center"/>
      <protection/>
    </xf>
    <xf numFmtId="3" fontId="0" fillId="0" borderId="0" xfId="56" applyNumberFormat="1" applyFont="1" applyFill="1" applyBorder="1" applyAlignment="1">
      <alignment horizontal="center" vertical="center"/>
      <protection/>
    </xf>
    <xf numFmtId="3" fontId="0" fillId="0" borderId="17" xfId="56" applyNumberFormat="1" applyFont="1" applyFill="1" applyBorder="1" applyAlignment="1">
      <alignment horizontal="center" vertical="center"/>
      <protection/>
    </xf>
    <xf numFmtId="3" fontId="6" fillId="33" borderId="23" xfId="56" applyNumberFormat="1" applyFont="1" applyFill="1" applyBorder="1" applyAlignment="1">
      <alignment horizontal="center" vertical="center" wrapText="1"/>
      <protection/>
    </xf>
    <xf numFmtId="3" fontId="6" fillId="33" borderId="24" xfId="56" applyNumberFormat="1" applyFont="1" applyFill="1" applyBorder="1" applyAlignment="1">
      <alignment horizontal="center" vertical="center" wrapText="1"/>
      <protection/>
    </xf>
    <xf numFmtId="3" fontId="6" fillId="33" borderId="51" xfId="56" applyNumberFormat="1" applyFont="1" applyFill="1" applyBorder="1" applyAlignment="1">
      <alignment horizontal="center" vertical="center" wrapText="1"/>
      <protection/>
    </xf>
    <xf numFmtId="3" fontId="6" fillId="44" borderId="27" xfId="56" applyNumberFormat="1" applyFont="1" applyFill="1" applyBorder="1" applyAlignment="1">
      <alignment horizontal="center" vertical="center" wrapText="1"/>
      <protection/>
    </xf>
    <xf numFmtId="3" fontId="6" fillId="44" borderId="44" xfId="56" applyNumberFormat="1" applyFont="1" applyFill="1" applyBorder="1" applyAlignment="1">
      <alignment horizontal="center" vertical="center" wrapText="1"/>
      <protection/>
    </xf>
    <xf numFmtId="3" fontId="6" fillId="44" borderId="10" xfId="56" applyNumberFormat="1" applyFont="1" applyFill="1" applyBorder="1" applyAlignment="1">
      <alignment horizontal="center" vertical="center" wrapText="1"/>
      <protection/>
    </xf>
    <xf numFmtId="3" fontId="6" fillId="44" borderId="16" xfId="56" applyNumberFormat="1" applyFont="1" applyFill="1" applyBorder="1" applyAlignment="1">
      <alignment horizontal="center" vertical="center" wrapText="1"/>
      <protection/>
    </xf>
    <xf numFmtId="3" fontId="0" fillId="37" borderId="11" xfId="56" applyNumberFormat="1" applyFill="1" applyBorder="1" applyAlignment="1">
      <alignment horizontal="center" vertical="center"/>
      <protection/>
    </xf>
    <xf numFmtId="3" fontId="0" fillId="37" borderId="0" xfId="56" applyNumberFormat="1" applyFill="1" applyBorder="1" applyAlignment="1">
      <alignment horizontal="center" vertical="center"/>
      <protection/>
    </xf>
    <xf numFmtId="3" fontId="0" fillId="37" borderId="17" xfId="56" applyNumberFormat="1" applyFill="1" applyBorder="1" applyAlignment="1">
      <alignment horizontal="center" vertical="center"/>
      <protection/>
    </xf>
    <xf numFmtId="3" fontId="6" fillId="34" borderId="30" xfId="56" applyNumberFormat="1" applyFont="1" applyFill="1" applyBorder="1" applyAlignment="1">
      <alignment horizontal="center" vertical="center" wrapText="1"/>
      <protection/>
    </xf>
    <xf numFmtId="0" fontId="2" fillId="0" borderId="56" xfId="56" applyFont="1" applyBorder="1" applyAlignment="1">
      <alignment horizontal="center" vertical="center" wrapText="1"/>
      <protection/>
    </xf>
    <xf numFmtId="0" fontId="6" fillId="37" borderId="83" xfId="56" applyFont="1" applyFill="1" applyBorder="1" applyAlignment="1">
      <alignment horizontal="center" vertical="center" wrapText="1"/>
      <protection/>
    </xf>
    <xf numFmtId="0" fontId="6" fillId="37" borderId="35" xfId="56" applyFont="1" applyFill="1" applyBorder="1" applyAlignment="1">
      <alignment horizontal="center" vertical="center" wrapText="1"/>
      <protection/>
    </xf>
    <xf numFmtId="3" fontId="6" fillId="37" borderId="13" xfId="56" applyNumberFormat="1" applyFont="1" applyFill="1" applyBorder="1" applyAlignment="1">
      <alignment horizontal="center" vertical="center" wrapText="1"/>
      <protection/>
    </xf>
    <xf numFmtId="3" fontId="6" fillId="37" borderId="35" xfId="56" applyNumberFormat="1" applyFont="1" applyFill="1" applyBorder="1" applyAlignment="1">
      <alignment horizontal="center" vertical="center" wrapText="1"/>
      <protection/>
    </xf>
    <xf numFmtId="3" fontId="6" fillId="37" borderId="19" xfId="56" applyNumberFormat="1" applyFont="1" applyFill="1" applyBorder="1" applyAlignment="1">
      <alignment horizontal="center" vertical="center" wrapText="1"/>
      <protection/>
    </xf>
    <xf numFmtId="3" fontId="6" fillId="37" borderId="98" xfId="56" applyNumberFormat="1" applyFont="1" applyFill="1" applyBorder="1" applyAlignment="1">
      <alignment horizontal="center" vertical="center" wrapText="1"/>
      <protection/>
    </xf>
    <xf numFmtId="0" fontId="6" fillId="37" borderId="22" xfId="56" applyFont="1" applyFill="1" applyBorder="1" applyAlignment="1">
      <alignment horizontal="center" vertical="center" wrapText="1"/>
      <protection/>
    </xf>
    <xf numFmtId="0" fontId="6" fillId="37" borderId="37" xfId="56" applyFont="1" applyFill="1" applyBorder="1" applyAlignment="1">
      <alignment horizontal="center" vertical="center" wrapText="1"/>
      <protection/>
    </xf>
    <xf numFmtId="3" fontId="6" fillId="35" borderId="29" xfId="56" applyNumberFormat="1" applyFont="1" applyFill="1" applyBorder="1" applyAlignment="1">
      <alignment horizontal="center" vertical="center" wrapText="1"/>
      <protection/>
    </xf>
    <xf numFmtId="3" fontId="6" fillId="35" borderId="43" xfId="56" applyNumberFormat="1" applyFont="1" applyFill="1" applyBorder="1" applyAlignment="1">
      <alignment horizontal="center" vertical="center" wrapText="1"/>
      <protection/>
    </xf>
    <xf numFmtId="3" fontId="6" fillId="35" borderId="30" xfId="56" applyNumberFormat="1" applyFont="1" applyFill="1" applyBorder="1" applyAlignment="1">
      <alignment horizontal="center" vertical="center" wrapText="1"/>
      <protection/>
    </xf>
    <xf numFmtId="3" fontId="0" fillId="0" borderId="11" xfId="0" applyNumberFormat="1" applyFill="1" applyBorder="1" applyAlignment="1">
      <alignment vertical="center"/>
    </xf>
    <xf numFmtId="3" fontId="0" fillId="0" borderId="17" xfId="0" applyNumberFormat="1" applyFill="1" applyBorder="1" applyAlignment="1">
      <alignment vertical="center"/>
    </xf>
    <xf numFmtId="3" fontId="6" fillId="46" borderId="22" xfId="0" applyNumberFormat="1" applyFont="1" applyFill="1" applyBorder="1" applyAlignment="1">
      <alignment horizontal="center" vertical="center" wrapText="1"/>
    </xf>
    <xf numFmtId="3" fontId="6" fillId="46" borderId="0" xfId="0" applyNumberFormat="1" applyFont="1" applyFill="1" applyBorder="1" applyAlignment="1">
      <alignment horizontal="center" vertical="center" wrapText="1"/>
    </xf>
    <xf numFmtId="3" fontId="6" fillId="46" borderId="12" xfId="0" applyNumberFormat="1" applyFont="1" applyFill="1" applyBorder="1" applyAlignment="1">
      <alignment horizontal="center" vertical="center" wrapText="1"/>
    </xf>
    <xf numFmtId="3" fontId="6" fillId="46" borderId="23" xfId="0" applyNumberFormat="1" applyFont="1" applyFill="1" applyBorder="1" applyAlignment="1">
      <alignment horizontal="center" vertical="center" wrapText="1"/>
    </xf>
    <xf numFmtId="3" fontId="6" fillId="46" borderId="24"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3" fontId="6" fillId="33" borderId="43" xfId="0" applyNumberFormat="1" applyFont="1" applyFill="1" applyBorder="1" applyAlignment="1">
      <alignment horizontal="center" vertical="center" wrapText="1"/>
    </xf>
    <xf numFmtId="3" fontId="6" fillId="33" borderId="38"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55" xfId="0" applyFont="1" applyBorder="1" applyAlignment="1">
      <alignment horizontal="left" vertical="center" wrapText="1"/>
    </xf>
    <xf numFmtId="3" fontId="6" fillId="35" borderId="29" xfId="0" applyNumberFormat="1" applyFont="1" applyFill="1" applyBorder="1" applyAlignment="1">
      <alignment horizontal="center" vertical="center"/>
    </xf>
    <xf numFmtId="3" fontId="6" fillId="35" borderId="43" xfId="0" applyNumberFormat="1" applyFont="1" applyFill="1" applyBorder="1" applyAlignment="1">
      <alignment horizontal="center" vertical="center"/>
    </xf>
    <xf numFmtId="3" fontId="6" fillId="35" borderId="30" xfId="0" applyNumberFormat="1" applyFont="1" applyFill="1" applyBorder="1" applyAlignment="1">
      <alignment horizontal="center" vertical="center"/>
    </xf>
    <xf numFmtId="0" fontId="2" fillId="0" borderId="22" xfId="0" applyFont="1" applyBorder="1" applyAlignment="1">
      <alignment horizontal="center" vertical="center" textRotation="90" wrapText="1"/>
    </xf>
    <xf numFmtId="3" fontId="6" fillId="34" borderId="31" xfId="0" applyNumberFormat="1" applyFont="1" applyFill="1" applyBorder="1" applyAlignment="1">
      <alignment horizontal="center" vertical="center" wrapText="1"/>
    </xf>
    <xf numFmtId="3" fontId="6" fillId="34" borderId="42" xfId="0" applyNumberFormat="1" applyFont="1" applyFill="1" applyBorder="1" applyAlignment="1">
      <alignment horizontal="center" vertical="center" wrapText="1"/>
    </xf>
    <xf numFmtId="3" fontId="6" fillId="34" borderId="32" xfId="0" applyNumberFormat="1"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3" fontId="6" fillId="34" borderId="0" xfId="0" applyNumberFormat="1" applyFont="1" applyFill="1" applyBorder="1" applyAlignment="1">
      <alignment horizontal="center" vertical="center" wrapText="1"/>
    </xf>
    <xf numFmtId="3" fontId="6" fillId="34" borderId="12" xfId="0" applyNumberFormat="1" applyFont="1" applyFill="1" applyBorder="1" applyAlignment="1">
      <alignment horizontal="center" vertical="center" wrapText="1"/>
    </xf>
    <xf numFmtId="3" fontId="6" fillId="40" borderId="22" xfId="0" applyNumberFormat="1" applyFont="1" applyFill="1" applyBorder="1" applyAlignment="1">
      <alignment horizontal="center" vertical="center" wrapText="1"/>
    </xf>
    <xf numFmtId="3" fontId="6" fillId="40" borderId="0" xfId="0" applyNumberFormat="1" applyFont="1" applyFill="1" applyBorder="1" applyAlignment="1">
      <alignment horizontal="center" vertical="center" wrapText="1"/>
    </xf>
    <xf numFmtId="3" fontId="6" fillId="34" borderId="20" xfId="0" applyNumberFormat="1" applyFont="1" applyFill="1" applyBorder="1" applyAlignment="1">
      <alignment horizontal="center" vertical="center" wrapText="1"/>
    </xf>
    <xf numFmtId="3" fontId="6" fillId="34" borderId="38" xfId="0" applyNumberFormat="1" applyFont="1" applyFill="1" applyBorder="1" applyAlignment="1">
      <alignment horizontal="center" vertical="center" wrapText="1"/>
    </xf>
    <xf numFmtId="3" fontId="6" fillId="34" borderId="47" xfId="0" applyNumberFormat="1" applyFont="1" applyFill="1" applyBorder="1" applyAlignment="1">
      <alignment horizontal="center" vertical="center" wrapText="1"/>
    </xf>
    <xf numFmtId="3" fontId="6" fillId="34" borderId="15" xfId="0" applyNumberFormat="1" applyFont="1" applyFill="1" applyBorder="1" applyAlignment="1">
      <alignment horizontal="center" vertical="center" wrapText="1"/>
    </xf>
    <xf numFmtId="49" fontId="2" fillId="0" borderId="1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3" fontId="6" fillId="34" borderId="37" xfId="0" applyNumberFormat="1" applyFont="1" applyFill="1" applyBorder="1" applyAlignment="1">
      <alignment horizontal="center" vertical="center" wrapText="1"/>
    </xf>
    <xf numFmtId="3" fontId="6" fillId="34" borderId="43" xfId="0" applyNumberFormat="1" applyFont="1" applyFill="1" applyBorder="1" applyAlignment="1">
      <alignment horizontal="center" vertical="center" wrapText="1"/>
    </xf>
    <xf numFmtId="3" fontId="6" fillId="34" borderId="30" xfId="0" applyNumberFormat="1" applyFont="1" applyFill="1" applyBorder="1" applyAlignment="1">
      <alignment horizontal="center" vertical="center" wrapText="1"/>
    </xf>
    <xf numFmtId="3" fontId="0" fillId="0" borderId="0" xfId="0" applyNumberFormat="1" applyFill="1" applyBorder="1" applyAlignment="1">
      <alignment vertical="center"/>
    </xf>
    <xf numFmtId="3" fontId="6" fillId="33" borderId="29" xfId="0" applyNumberFormat="1" applyFont="1" applyFill="1" applyBorder="1" applyAlignment="1">
      <alignment horizontal="center" vertical="center" wrapText="1"/>
    </xf>
    <xf numFmtId="3" fontId="6" fillId="38" borderId="29" xfId="0" applyNumberFormat="1" applyFont="1" applyFill="1" applyBorder="1" applyAlignment="1">
      <alignment horizontal="center" vertical="center" wrapText="1"/>
    </xf>
    <xf numFmtId="3" fontId="6" fillId="38" borderId="43" xfId="0" applyNumberFormat="1" applyFont="1" applyFill="1" applyBorder="1" applyAlignment="1">
      <alignment horizontal="center" vertical="center" wrapText="1"/>
    </xf>
    <xf numFmtId="3" fontId="6" fillId="38" borderId="30" xfId="0" applyNumberFormat="1" applyFont="1" applyFill="1" applyBorder="1" applyAlignment="1">
      <alignment horizontal="center" vertical="center" wrapText="1"/>
    </xf>
    <xf numFmtId="3" fontId="6" fillId="37" borderId="46" xfId="0" applyNumberFormat="1" applyFont="1" applyFill="1" applyBorder="1" applyAlignment="1">
      <alignment horizontal="center" vertical="center" wrapText="1"/>
    </xf>
    <xf numFmtId="3" fontId="6" fillId="37" borderId="17" xfId="0" applyNumberFormat="1" applyFont="1" applyFill="1" applyBorder="1" applyAlignment="1">
      <alignment horizontal="center" vertical="center" wrapText="1"/>
    </xf>
    <xf numFmtId="3" fontId="6" fillId="37" borderId="18" xfId="0" applyNumberFormat="1" applyFont="1" applyFill="1" applyBorder="1" applyAlignment="1">
      <alignment horizontal="center" vertical="center" wrapText="1"/>
    </xf>
    <xf numFmtId="3" fontId="0" fillId="34" borderId="11" xfId="0" applyNumberFormat="1" applyFont="1" applyFill="1" applyBorder="1" applyAlignment="1">
      <alignment vertical="center"/>
    </xf>
    <xf numFmtId="0" fontId="0" fillId="34" borderId="17" xfId="0" applyFont="1" applyFill="1" applyBorder="1" applyAlignment="1">
      <alignment vertical="center"/>
    </xf>
    <xf numFmtId="3" fontId="0" fillId="37" borderId="11" xfId="0" applyNumberFormat="1" applyFont="1" applyFill="1" applyBorder="1" applyAlignment="1">
      <alignment vertical="center"/>
    </xf>
    <xf numFmtId="0" fontId="0" fillId="37" borderId="0" xfId="0" applyFont="1" applyFill="1" applyBorder="1" applyAlignment="1">
      <alignment vertical="center"/>
    </xf>
    <xf numFmtId="0" fontId="0" fillId="37" borderId="17" xfId="0" applyFont="1" applyFill="1" applyBorder="1" applyAlignment="1">
      <alignment vertical="center"/>
    </xf>
    <xf numFmtId="3" fontId="6" fillId="37" borderId="44" xfId="0" applyNumberFormat="1" applyFont="1" applyFill="1" applyBorder="1" applyAlignment="1">
      <alignment horizontal="center" vertical="center" wrapText="1"/>
    </xf>
    <xf numFmtId="3" fontId="6" fillId="37" borderId="10" xfId="0" applyNumberFormat="1" applyFont="1" applyFill="1" applyBorder="1" applyAlignment="1">
      <alignment horizontal="center" vertical="center" wrapText="1"/>
    </xf>
    <xf numFmtId="3" fontId="6" fillId="37" borderId="16" xfId="0" applyNumberFormat="1" applyFont="1" applyFill="1" applyBorder="1" applyAlignment="1">
      <alignment horizontal="center" vertical="center" wrapText="1"/>
    </xf>
    <xf numFmtId="3" fontId="6" fillId="37" borderId="52" xfId="0" applyNumberFormat="1" applyFont="1" applyFill="1" applyBorder="1" applyAlignment="1">
      <alignment horizontal="center" vertical="center" wrapText="1"/>
    </xf>
    <xf numFmtId="3" fontId="6" fillId="37" borderId="21"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3" fontId="0" fillId="37" borderId="11" xfId="0" applyNumberFormat="1" applyFill="1" applyBorder="1" applyAlignment="1">
      <alignment vertical="center"/>
    </xf>
    <xf numFmtId="0" fontId="0" fillId="37" borderId="0" xfId="0" applyFill="1" applyBorder="1" applyAlignment="1">
      <alignment vertical="center"/>
    </xf>
    <xf numFmtId="0" fontId="0" fillId="37" borderId="17" xfId="0" applyFill="1" applyBorder="1" applyAlignment="1">
      <alignment vertical="center"/>
    </xf>
    <xf numFmtId="3" fontId="0" fillId="34" borderId="0" xfId="0" applyNumberFormat="1" applyFill="1" applyBorder="1" applyAlignment="1">
      <alignment vertical="center"/>
    </xf>
    <xf numFmtId="0" fontId="2" fillId="0" borderId="1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 fillId="0" borderId="54" xfId="0" applyFont="1" applyBorder="1" applyAlignment="1">
      <alignment horizontal="center" vertical="center" textRotation="90" wrapText="1"/>
    </xf>
    <xf numFmtId="49" fontId="2" fillId="0" borderId="42" xfId="0" applyNumberFormat="1" applyFont="1" applyBorder="1" applyAlignment="1">
      <alignment horizontal="center" vertical="center" wrapText="1"/>
    </xf>
    <xf numFmtId="0" fontId="2" fillId="0" borderId="55" xfId="0" applyFont="1" applyBorder="1" applyAlignment="1">
      <alignment horizontal="left" vertical="center"/>
    </xf>
    <xf numFmtId="0" fontId="2" fillId="0" borderId="14" xfId="0" applyFont="1" applyBorder="1" applyAlignment="1">
      <alignment horizontal="left" vertical="center"/>
    </xf>
    <xf numFmtId="0" fontId="2" fillId="0" borderId="91" xfId="0" applyFont="1" applyBorder="1" applyAlignment="1">
      <alignment horizontal="left" vertical="center"/>
    </xf>
    <xf numFmtId="3" fontId="6" fillId="37" borderId="45" xfId="0" applyNumberFormat="1" applyFont="1" applyFill="1" applyBorder="1" applyAlignment="1">
      <alignment horizontal="center" vertical="center" wrapText="1"/>
    </xf>
    <xf numFmtId="3" fontId="6" fillId="37" borderId="11" xfId="0" applyNumberFormat="1" applyFont="1" applyFill="1" applyBorder="1" applyAlignment="1">
      <alignment horizontal="center" vertical="center" wrapText="1"/>
    </xf>
    <xf numFmtId="3" fontId="6" fillId="37" borderId="28" xfId="0" applyNumberFormat="1" applyFont="1" applyFill="1" applyBorder="1" applyAlignment="1">
      <alignment horizontal="center" vertical="center" wrapText="1"/>
    </xf>
    <xf numFmtId="3" fontId="6" fillId="34" borderId="26" xfId="0" applyNumberFormat="1" applyFont="1" applyFill="1" applyBorder="1" applyAlignment="1">
      <alignment horizontal="center" vertical="center" wrapText="1"/>
    </xf>
    <xf numFmtId="3" fontId="6" fillId="34" borderId="27" xfId="0" applyNumberFormat="1" applyFont="1" applyFill="1" applyBorder="1" applyAlignment="1">
      <alignment horizontal="center" vertical="center" wrapText="1"/>
    </xf>
    <xf numFmtId="0" fontId="2" fillId="0" borderId="56" xfId="0" applyFont="1" applyBorder="1" applyAlignment="1">
      <alignment horizontal="left" vertical="center"/>
    </xf>
    <xf numFmtId="3" fontId="6" fillId="37" borderId="40" xfId="0" applyNumberFormat="1" applyFont="1" applyFill="1" applyBorder="1" applyAlignment="1">
      <alignment horizontal="center" vertical="center" wrapText="1"/>
    </xf>
    <xf numFmtId="3" fontId="6" fillId="37" borderId="26" xfId="0" applyNumberFormat="1" applyFont="1" applyFill="1" applyBorder="1" applyAlignment="1">
      <alignment horizontal="center" vertical="center" wrapText="1"/>
    </xf>
    <xf numFmtId="3" fontId="6" fillId="37" borderId="27" xfId="0" applyNumberFormat="1" applyFont="1" applyFill="1" applyBorder="1" applyAlignment="1">
      <alignment horizontal="center" vertical="center" wrapText="1"/>
    </xf>
    <xf numFmtId="3" fontId="6" fillId="37" borderId="22" xfId="0" applyNumberFormat="1" applyFont="1" applyFill="1" applyBorder="1" applyAlignment="1">
      <alignment horizontal="center" vertical="center" wrapText="1"/>
    </xf>
    <xf numFmtId="3" fontId="6" fillId="37" borderId="0" xfId="0" applyNumberFormat="1" applyFont="1" applyFill="1" applyBorder="1" applyAlignment="1">
      <alignment horizontal="center" vertical="center" wrapText="1"/>
    </xf>
    <xf numFmtId="3" fontId="6" fillId="37" borderId="12" xfId="0" applyNumberFormat="1" applyFont="1" applyFill="1" applyBorder="1" applyAlignment="1">
      <alignment horizontal="center" vertical="center" wrapText="1"/>
    </xf>
    <xf numFmtId="0" fontId="6" fillId="34" borderId="22" xfId="56" applyFont="1" applyFill="1" applyBorder="1" applyAlignment="1">
      <alignment horizontal="center" vertical="center" wrapText="1"/>
      <protection/>
    </xf>
    <xf numFmtId="0" fontId="6" fillId="34" borderId="0" xfId="56" applyFont="1" applyFill="1" applyBorder="1" applyAlignment="1">
      <alignment horizontal="center" vertical="center" wrapText="1"/>
      <protection/>
    </xf>
    <xf numFmtId="0" fontId="6" fillId="34" borderId="12" xfId="56" applyFont="1" applyFill="1" applyBorder="1" applyAlignment="1">
      <alignment horizontal="center" vertical="center" wrapText="1"/>
      <protection/>
    </xf>
    <xf numFmtId="0" fontId="6" fillId="44" borderId="29" xfId="56" applyFont="1" applyFill="1" applyBorder="1" applyAlignment="1">
      <alignment horizontal="center" vertical="center" wrapText="1"/>
      <protection/>
    </xf>
    <xf numFmtId="0" fontId="6" fillId="44" borderId="43" xfId="56" applyFont="1" applyFill="1" applyBorder="1" applyAlignment="1">
      <alignment horizontal="center" vertical="center" wrapText="1"/>
      <protection/>
    </xf>
    <xf numFmtId="0" fontId="6" fillId="44" borderId="30" xfId="56" applyFont="1" applyFill="1" applyBorder="1" applyAlignment="1">
      <alignment horizontal="center" vertical="center" wrapText="1"/>
      <protection/>
    </xf>
    <xf numFmtId="0" fontId="6" fillId="44" borderId="40" xfId="56" applyFont="1" applyFill="1" applyBorder="1" applyAlignment="1">
      <alignment horizontal="center" vertical="center" wrapText="1"/>
      <protection/>
    </xf>
    <xf numFmtId="0" fontId="6" fillId="44" borderId="26" xfId="56" applyFont="1" applyFill="1" applyBorder="1" applyAlignment="1">
      <alignment horizontal="center" vertical="center" wrapText="1"/>
      <protection/>
    </xf>
    <xf numFmtId="0" fontId="6" fillId="44" borderId="27" xfId="56" applyFont="1" applyFill="1" applyBorder="1" applyAlignment="1">
      <alignment horizontal="center" vertical="center" wrapText="1"/>
      <protection/>
    </xf>
    <xf numFmtId="0" fontId="6" fillId="44" borderId="45" xfId="56" applyFont="1" applyFill="1" applyBorder="1" applyAlignment="1">
      <alignment horizontal="center" vertical="center" wrapText="1"/>
      <protection/>
    </xf>
    <xf numFmtId="0" fontId="6" fillId="44" borderId="28" xfId="56" applyFont="1" applyFill="1" applyBorder="1" applyAlignment="1">
      <alignment horizontal="center" vertical="center" wrapText="1"/>
      <protection/>
    </xf>
    <xf numFmtId="0" fontId="6" fillId="44" borderId="21" xfId="56" applyFont="1" applyFill="1" applyBorder="1" applyAlignment="1">
      <alignment horizontal="center" vertical="center" wrapText="1"/>
      <protection/>
    </xf>
    <xf numFmtId="0" fontId="6" fillId="34" borderId="44" xfId="56" applyFont="1" applyFill="1" applyBorder="1" applyAlignment="1">
      <alignment horizontal="center" vertical="center" wrapText="1"/>
      <protection/>
    </xf>
    <xf numFmtId="0" fontId="6" fillId="34" borderId="10"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2" fillId="0" borderId="13" xfId="56" applyFont="1" applyFill="1" applyBorder="1" applyAlignment="1">
      <alignment horizontal="center" vertical="center" wrapText="1"/>
      <protection/>
    </xf>
    <xf numFmtId="0" fontId="2" fillId="0" borderId="35" xfId="56" applyFont="1" applyFill="1" applyBorder="1" applyAlignment="1">
      <alignment horizontal="center" vertical="center" wrapText="1"/>
      <protection/>
    </xf>
    <xf numFmtId="3" fontId="6" fillId="41" borderId="29" xfId="56" applyNumberFormat="1" applyFont="1" applyFill="1" applyBorder="1" applyAlignment="1">
      <alignment horizontal="center" vertical="center" wrapText="1"/>
      <protection/>
    </xf>
    <xf numFmtId="3" fontId="6" fillId="41" borderId="30" xfId="56" applyNumberFormat="1" applyFont="1" applyFill="1" applyBorder="1" applyAlignment="1">
      <alignment horizontal="center" vertical="center" wrapText="1"/>
      <protection/>
    </xf>
    <xf numFmtId="0" fontId="6" fillId="34" borderId="31" xfId="56" applyFont="1" applyFill="1" applyBorder="1" applyAlignment="1">
      <alignment horizontal="center" vertical="center" wrapText="1"/>
      <protection/>
    </xf>
    <xf numFmtId="0" fontId="6" fillId="34" borderId="42" xfId="56" applyFont="1" applyFill="1" applyBorder="1" applyAlignment="1">
      <alignment horizontal="center" vertical="center" wrapText="1"/>
      <protection/>
    </xf>
    <xf numFmtId="0" fontId="6" fillId="34" borderId="32" xfId="56" applyFont="1" applyFill="1" applyBorder="1" applyAlignment="1">
      <alignment horizontal="center" vertical="center" wrapText="1"/>
      <protection/>
    </xf>
    <xf numFmtId="3" fontId="6" fillId="33" borderId="31" xfId="56" applyNumberFormat="1" applyFont="1" applyFill="1" applyBorder="1" applyAlignment="1">
      <alignment horizontal="center" vertical="center" wrapText="1"/>
      <protection/>
    </xf>
    <xf numFmtId="3" fontId="6" fillId="33" borderId="42" xfId="56" applyNumberFormat="1" applyFont="1" applyFill="1" applyBorder="1" applyAlignment="1">
      <alignment horizontal="center" vertical="center" wrapText="1"/>
      <protection/>
    </xf>
    <xf numFmtId="3" fontId="6" fillId="33" borderId="22" xfId="56" applyNumberFormat="1" applyFont="1" applyFill="1" applyBorder="1" applyAlignment="1">
      <alignment horizontal="center" vertical="center" wrapText="1"/>
      <protection/>
    </xf>
    <xf numFmtId="3" fontId="6" fillId="33" borderId="0" xfId="56" applyNumberFormat="1" applyFont="1" applyFill="1" applyBorder="1" applyAlignment="1">
      <alignment horizontal="center" vertical="center" wrapText="1"/>
      <protection/>
    </xf>
    <xf numFmtId="3" fontId="6" fillId="33" borderId="37" xfId="56" applyNumberFormat="1" applyFont="1" applyFill="1" applyBorder="1" applyAlignment="1">
      <alignment horizontal="center" vertical="center" wrapText="1"/>
      <protection/>
    </xf>
    <xf numFmtId="3" fontId="6" fillId="33" borderId="20" xfId="56" applyNumberFormat="1" applyFont="1" applyFill="1" applyBorder="1" applyAlignment="1">
      <alignment horizontal="center" vertical="center" wrapText="1"/>
      <protection/>
    </xf>
    <xf numFmtId="0" fontId="6" fillId="34" borderId="37" xfId="56" applyFont="1" applyFill="1" applyBorder="1" applyAlignment="1">
      <alignment horizontal="center" vertical="center" wrapText="1"/>
      <protection/>
    </xf>
    <xf numFmtId="0" fontId="6" fillId="34" borderId="20" xfId="56" applyFont="1" applyFill="1" applyBorder="1" applyAlignment="1">
      <alignment horizontal="center" vertical="center" wrapText="1"/>
      <protection/>
    </xf>
    <xf numFmtId="0" fontId="2" fillId="0" borderId="15" xfId="56" applyFont="1" applyFill="1" applyBorder="1" applyAlignment="1">
      <alignment horizontal="center" vertical="center" wrapText="1"/>
      <protection/>
    </xf>
    <xf numFmtId="0" fontId="2" fillId="0" borderId="34" xfId="56" applyFont="1" applyFill="1" applyBorder="1" applyAlignment="1">
      <alignment horizontal="center" vertical="center" wrapText="1"/>
      <protection/>
    </xf>
    <xf numFmtId="0" fontId="6" fillId="34" borderId="4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0" fontId="6" fillId="34" borderId="18" xfId="56" applyFont="1" applyFill="1" applyBorder="1" applyAlignment="1">
      <alignment horizontal="center" vertical="center" wrapText="1"/>
      <protection/>
    </xf>
    <xf numFmtId="0" fontId="2" fillId="0" borderId="41" xfId="56" applyFont="1" applyFill="1" applyBorder="1" applyAlignment="1">
      <alignment horizontal="center" vertical="center" wrapText="1"/>
      <protection/>
    </xf>
    <xf numFmtId="0" fontId="6" fillId="34" borderId="82" xfId="56" applyFont="1" applyFill="1" applyBorder="1" applyAlignment="1">
      <alignment horizontal="center" vertical="center" wrapText="1"/>
      <protection/>
    </xf>
    <xf numFmtId="0" fontId="6" fillId="34" borderId="11" xfId="56" applyFont="1" applyFill="1" applyBorder="1" applyAlignment="1">
      <alignment horizontal="center" vertical="center" wrapText="1"/>
      <protection/>
    </xf>
    <xf numFmtId="0" fontId="6" fillId="34" borderId="65" xfId="56" applyFont="1" applyFill="1" applyBorder="1" applyAlignment="1">
      <alignment horizontal="center" vertical="center" wrapText="1"/>
      <protection/>
    </xf>
    <xf numFmtId="0" fontId="2" fillId="0" borderId="69" xfId="56" applyFont="1" applyFill="1" applyBorder="1" applyAlignment="1">
      <alignment horizontal="center" vertical="center" wrapText="1"/>
      <protection/>
    </xf>
    <xf numFmtId="0" fontId="2" fillId="0" borderId="77" xfId="56" applyFont="1" applyFill="1" applyBorder="1" applyAlignment="1">
      <alignment horizontal="center" vertical="center" wrapText="1"/>
      <protection/>
    </xf>
    <xf numFmtId="0" fontId="2" fillId="0" borderId="75" xfId="56" applyFont="1" applyFill="1" applyBorder="1" applyAlignment="1">
      <alignment horizontal="center" vertical="center" wrapText="1"/>
      <protection/>
    </xf>
    <xf numFmtId="0" fontId="0" fillId="0" borderId="0" xfId="56" applyFont="1" applyFill="1" applyBorder="1" applyAlignment="1">
      <alignment vertical="top" wrapText="1"/>
      <protection/>
    </xf>
    <xf numFmtId="3" fontId="0" fillId="44" borderId="10" xfId="56" applyNumberFormat="1" applyFill="1" applyBorder="1" applyAlignment="1">
      <alignment vertical="center"/>
      <protection/>
    </xf>
    <xf numFmtId="0" fontId="2" fillId="0" borderId="70" xfId="56" applyFont="1" applyFill="1" applyBorder="1" applyAlignment="1">
      <alignment horizontal="center" vertical="center" wrapText="1"/>
      <protection/>
    </xf>
    <xf numFmtId="0" fontId="3" fillId="0" borderId="75" xfId="56" applyFont="1" applyFill="1" applyBorder="1" applyAlignment="1">
      <alignment horizontal="center" vertical="center" wrapText="1"/>
      <protection/>
    </xf>
    <xf numFmtId="3" fontId="6" fillId="46" borderId="32" xfId="0" applyNumberFormat="1" applyFont="1" applyFill="1" applyBorder="1" applyAlignment="1">
      <alignment horizontal="center" vertical="center" wrapText="1"/>
    </xf>
    <xf numFmtId="3" fontId="6" fillId="46" borderId="38" xfId="0" applyNumberFormat="1" applyFont="1" applyFill="1" applyBorder="1" applyAlignment="1">
      <alignment horizontal="center" vertical="center" wrapText="1"/>
    </xf>
    <xf numFmtId="3" fontId="0" fillId="0"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17" xfId="0" applyNumberFormat="1" applyFont="1" applyFill="1" applyBorder="1" applyAlignment="1">
      <alignment vertical="center"/>
    </xf>
    <xf numFmtId="0" fontId="2" fillId="0" borderId="56" xfId="0" applyFont="1" applyBorder="1" applyAlignment="1">
      <alignment horizontal="center" vertical="center"/>
    </xf>
    <xf numFmtId="0" fontId="2" fillId="0" borderId="14" xfId="0" applyFont="1" applyBorder="1" applyAlignment="1">
      <alignment horizontal="center" vertical="center"/>
    </xf>
    <xf numFmtId="0" fontId="2" fillId="0" borderId="91" xfId="0" applyFont="1" applyBorder="1" applyAlignment="1">
      <alignment horizontal="center" vertical="center"/>
    </xf>
    <xf numFmtId="3" fontId="6" fillId="34" borderId="29" xfId="0" applyNumberFormat="1" applyFont="1" applyFill="1" applyBorder="1" applyAlignment="1">
      <alignment horizontal="center" vertical="center" wrapText="1"/>
    </xf>
    <xf numFmtId="3" fontId="6" fillId="37" borderId="41" xfId="0" applyNumberFormat="1" applyFont="1" applyFill="1" applyBorder="1" applyAlignment="1">
      <alignment horizontal="center" vertical="center" wrapText="1"/>
    </xf>
    <xf numFmtId="3" fontId="6" fillId="35" borderId="24" xfId="0" applyNumberFormat="1" applyFont="1" applyFill="1" applyBorder="1" applyAlignment="1">
      <alignment horizontal="center" vertical="center" wrapText="1"/>
    </xf>
    <xf numFmtId="3" fontId="6" fillId="35" borderId="51" xfId="0" applyNumberFormat="1" applyFont="1" applyFill="1" applyBorder="1" applyAlignment="1">
      <alignment horizontal="center" vertical="center" wrapText="1"/>
    </xf>
    <xf numFmtId="3" fontId="6" fillId="33" borderId="31" xfId="0" applyNumberFormat="1" applyFont="1" applyFill="1" applyBorder="1" applyAlignment="1">
      <alignment horizontal="center" vertical="center" wrapText="1"/>
    </xf>
    <xf numFmtId="3" fontId="6" fillId="33" borderId="42" xfId="0" applyNumberFormat="1" applyFont="1" applyFill="1" applyBorder="1" applyAlignment="1">
      <alignment horizontal="center" vertical="center" wrapText="1"/>
    </xf>
    <xf numFmtId="3" fontId="6" fillId="33" borderId="37" xfId="0" applyNumberFormat="1" applyFont="1" applyFill="1" applyBorder="1" applyAlignment="1">
      <alignment horizontal="center" vertical="center" wrapText="1"/>
    </xf>
    <xf numFmtId="3" fontId="6" fillId="33" borderId="20" xfId="0" applyNumberFormat="1" applyFont="1" applyFill="1" applyBorder="1" applyAlignment="1">
      <alignment horizontal="center" vertical="center" wrapText="1"/>
    </xf>
    <xf numFmtId="3" fontId="6" fillId="37" borderId="31" xfId="0" applyNumberFormat="1" applyFont="1" applyFill="1" applyBorder="1" applyAlignment="1">
      <alignment horizontal="center" vertical="center" wrapText="1"/>
    </xf>
    <xf numFmtId="3" fontId="6" fillId="37" borderId="15" xfId="0" applyNumberFormat="1" applyFont="1" applyFill="1" applyBorder="1" applyAlignment="1">
      <alignment horizontal="center" vertical="center" wrapText="1"/>
    </xf>
    <xf numFmtId="3" fontId="6" fillId="37" borderId="37" xfId="0" applyNumberFormat="1" applyFont="1" applyFill="1" applyBorder="1" applyAlignment="1">
      <alignment horizontal="center" vertical="center" wrapText="1"/>
    </xf>
    <xf numFmtId="0" fontId="3" fillId="0" borderId="31" xfId="0" applyFont="1" applyBorder="1" applyAlignment="1">
      <alignment horizontal="center" vertical="center" textRotation="90" wrapText="1"/>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3" fontId="8" fillId="40" borderId="67" xfId="0" applyNumberFormat="1" applyFont="1" applyFill="1" applyBorder="1" applyAlignment="1">
      <alignment horizontal="center" vertical="center" textRotation="90" wrapText="1"/>
    </xf>
    <xf numFmtId="3" fontId="8" fillId="40" borderId="24" xfId="0" applyNumberFormat="1" applyFont="1" applyFill="1" applyBorder="1" applyAlignment="1">
      <alignment horizontal="center" vertical="center" textRotation="90" wrapText="1"/>
    </xf>
    <xf numFmtId="3" fontId="6" fillId="33" borderId="0" xfId="0" applyNumberFormat="1" applyFont="1" applyFill="1" applyBorder="1" applyAlignment="1">
      <alignment horizontal="center" vertical="center" wrapText="1"/>
    </xf>
    <xf numFmtId="3" fontId="8" fillId="40" borderId="23" xfId="0" applyNumberFormat="1" applyFont="1" applyFill="1" applyBorder="1" applyAlignment="1">
      <alignment horizontal="center" vertical="center" textRotation="90" wrapText="1"/>
    </xf>
    <xf numFmtId="3" fontId="8" fillId="40" borderId="99" xfId="0" applyNumberFormat="1" applyFont="1" applyFill="1" applyBorder="1" applyAlignment="1">
      <alignment horizontal="center" vertical="center" textRotation="90" wrapText="1"/>
    </xf>
    <xf numFmtId="0" fontId="2" fillId="0" borderId="55" xfId="0" applyFont="1" applyBorder="1" applyAlignment="1">
      <alignment vertical="center"/>
    </xf>
    <xf numFmtId="0" fontId="2" fillId="0" borderId="14" xfId="0" applyFont="1" applyBorder="1" applyAlignment="1">
      <alignment vertical="center"/>
    </xf>
    <xf numFmtId="0" fontId="2" fillId="0" borderId="91" xfId="0" applyFont="1" applyBorder="1" applyAlignment="1">
      <alignment vertical="center"/>
    </xf>
    <xf numFmtId="0" fontId="2" fillId="0" borderId="98" xfId="0" applyFont="1" applyFill="1" applyBorder="1" applyAlignment="1">
      <alignment horizontal="center" vertical="center" wrapText="1"/>
    </xf>
    <xf numFmtId="0" fontId="2" fillId="0" borderId="11" xfId="0" applyFont="1" applyBorder="1" applyAlignment="1">
      <alignment vertical="center" wrapText="1"/>
    </xf>
    <xf numFmtId="0" fontId="2" fillId="0" borderId="17" xfId="0" applyFont="1" applyBorder="1" applyAlignment="1">
      <alignment vertical="center" wrapText="1"/>
    </xf>
    <xf numFmtId="1" fontId="6" fillId="40" borderId="44" xfId="0" applyNumberFormat="1" applyFont="1" applyFill="1" applyBorder="1" applyAlignment="1">
      <alignment horizontal="center" vertical="center" wrapText="1"/>
    </xf>
    <xf numFmtId="1" fontId="6" fillId="40" borderId="10" xfId="0" applyNumberFormat="1" applyFont="1" applyFill="1" applyBorder="1" applyAlignment="1">
      <alignment horizontal="center" vertical="center" wrapText="1"/>
    </xf>
    <xf numFmtId="1" fontId="6" fillId="40" borderId="16" xfId="0" applyNumberFormat="1" applyFont="1" applyFill="1" applyBorder="1" applyAlignment="1">
      <alignment horizontal="center" vertical="center" wrapText="1"/>
    </xf>
    <xf numFmtId="1" fontId="6" fillId="34" borderId="8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2" fillId="0" borderId="0" xfId="0" applyFont="1" applyBorder="1" applyAlignment="1">
      <alignment vertical="center" wrapText="1"/>
    </xf>
    <xf numFmtId="1" fontId="6" fillId="35" borderId="31" xfId="0" applyNumberFormat="1" applyFont="1" applyFill="1" applyBorder="1" applyAlignment="1">
      <alignment horizontal="center" vertical="center" wrapText="1"/>
    </xf>
    <xf numFmtId="1" fontId="6" fillId="35" borderId="42" xfId="0" applyNumberFormat="1" applyFont="1" applyFill="1" applyBorder="1" applyAlignment="1">
      <alignment horizontal="center" vertical="center" wrapText="1"/>
    </xf>
    <xf numFmtId="1" fontId="6" fillId="42" borderId="42" xfId="0" applyNumberFormat="1" applyFont="1" applyFill="1" applyBorder="1" applyAlignment="1">
      <alignment horizontal="center" vertical="center" wrapText="1"/>
    </xf>
    <xf numFmtId="1" fontId="6" fillId="42" borderId="32" xfId="0" applyNumberFormat="1" applyFont="1" applyFill="1" applyBorder="1" applyAlignment="1">
      <alignment horizontal="center" vertical="center" wrapText="1"/>
    </xf>
    <xf numFmtId="1" fontId="6" fillId="42" borderId="0" xfId="0" applyNumberFormat="1" applyFont="1" applyFill="1" applyBorder="1" applyAlignment="1">
      <alignment horizontal="center" vertical="center" wrapText="1"/>
    </xf>
    <xf numFmtId="1" fontId="6" fillId="42" borderId="12" xfId="0" applyNumberFormat="1" applyFont="1" applyFill="1" applyBorder="1" applyAlignment="1">
      <alignment horizontal="center" vertical="center" wrapText="1"/>
    </xf>
    <xf numFmtId="1" fontId="6" fillId="42" borderId="20" xfId="0" applyNumberFormat="1" applyFont="1" applyFill="1" applyBorder="1" applyAlignment="1">
      <alignment horizontal="center" vertical="center" wrapText="1"/>
    </xf>
    <xf numFmtId="1" fontId="6" fillId="42" borderId="38" xfId="0" applyNumberFormat="1" applyFont="1" applyFill="1" applyBorder="1" applyAlignment="1">
      <alignment horizontal="center" vertical="center" wrapText="1"/>
    </xf>
    <xf numFmtId="1" fontId="6" fillId="46" borderId="29" xfId="0" applyNumberFormat="1" applyFont="1" applyFill="1" applyBorder="1" applyAlignment="1">
      <alignment horizontal="center" vertical="center" wrapText="1"/>
    </xf>
    <xf numFmtId="1" fontId="6" fillId="46" borderId="43" xfId="0" applyNumberFormat="1" applyFont="1" applyFill="1" applyBorder="1" applyAlignment="1">
      <alignment horizontal="center" vertical="center" wrapText="1"/>
    </xf>
    <xf numFmtId="1" fontId="6" fillId="42" borderId="29" xfId="0" applyNumberFormat="1" applyFont="1" applyFill="1" applyBorder="1" applyAlignment="1">
      <alignment horizontal="center" vertical="center" wrapText="1"/>
    </xf>
    <xf numFmtId="1" fontId="6" fillId="42" borderId="43" xfId="0" applyNumberFormat="1" applyFont="1" applyFill="1" applyBorder="1" applyAlignment="1">
      <alignment horizontal="center" vertical="center" wrapText="1"/>
    </xf>
    <xf numFmtId="3" fontId="0" fillId="34" borderId="0" xfId="0" applyNumberFormat="1" applyFont="1" applyFill="1" applyBorder="1" applyAlignment="1">
      <alignment vertical="center"/>
    </xf>
    <xf numFmtId="3" fontId="0" fillId="34" borderId="17" xfId="0" applyNumberFormat="1" applyFont="1" applyFill="1" applyBorder="1" applyAlignment="1">
      <alignment vertical="center"/>
    </xf>
    <xf numFmtId="1" fontId="6" fillId="41" borderId="37" xfId="0" applyNumberFormat="1" applyFont="1" applyFill="1" applyBorder="1" applyAlignment="1">
      <alignment horizontal="center" vertical="center" wrapText="1"/>
    </xf>
    <xf numFmtId="1" fontId="6" fillId="41" borderId="38" xfId="0" applyNumberFormat="1" applyFont="1" applyFill="1" applyBorder="1" applyAlignment="1">
      <alignment horizontal="center" vertical="center" wrapText="1"/>
    </xf>
    <xf numFmtId="1" fontId="8" fillId="34" borderId="31" xfId="0" applyNumberFormat="1" applyFont="1" applyFill="1" applyBorder="1" applyAlignment="1">
      <alignment horizontal="center" vertical="center" wrapText="1"/>
    </xf>
    <xf numFmtId="1" fontId="8" fillId="34" borderId="42" xfId="0" applyNumberFormat="1" applyFont="1" applyFill="1" applyBorder="1" applyAlignment="1">
      <alignment horizontal="center" vertical="center" wrapText="1"/>
    </xf>
    <xf numFmtId="1" fontId="8" fillId="34" borderId="32" xfId="0" applyNumberFormat="1" applyFont="1" applyFill="1" applyBorder="1" applyAlignment="1">
      <alignment horizontal="center" vertical="center" wrapText="1"/>
    </xf>
    <xf numFmtId="1" fontId="8" fillId="34" borderId="37" xfId="0" applyNumberFormat="1" applyFont="1" applyFill="1" applyBorder="1" applyAlignment="1">
      <alignment horizontal="center" vertical="center" wrapText="1"/>
    </xf>
    <xf numFmtId="1" fontId="8" fillId="34" borderId="20" xfId="0" applyNumberFormat="1" applyFont="1" applyFill="1" applyBorder="1" applyAlignment="1">
      <alignment horizontal="center" vertical="center" wrapText="1"/>
    </xf>
    <xf numFmtId="1" fontId="8" fillId="34" borderId="38" xfId="0" applyNumberFormat="1" applyFont="1" applyFill="1" applyBorder="1" applyAlignment="1">
      <alignment horizontal="center" vertical="center" wrapText="1"/>
    </xf>
    <xf numFmtId="3" fontId="6" fillId="37" borderId="29" xfId="0" applyNumberFormat="1" applyFont="1" applyFill="1" applyBorder="1" applyAlignment="1">
      <alignment horizontal="center" vertical="center" wrapText="1"/>
    </xf>
    <xf numFmtId="3" fontId="6" fillId="37" borderId="43" xfId="0" applyNumberFormat="1" applyFont="1" applyFill="1" applyBorder="1" applyAlignment="1">
      <alignment horizontal="center" vertical="center" wrapText="1"/>
    </xf>
    <xf numFmtId="3" fontId="6" fillId="37" borderId="30" xfId="0" applyNumberFormat="1" applyFont="1" applyFill="1" applyBorder="1" applyAlignment="1">
      <alignment horizontal="center" vertical="center" wrapText="1"/>
    </xf>
    <xf numFmtId="0" fontId="2" fillId="0" borderId="78" xfId="0" applyFont="1" applyBorder="1" applyAlignment="1">
      <alignment horizontal="center" vertical="center" textRotation="90" wrapText="1"/>
    </xf>
    <xf numFmtId="0" fontId="2" fillId="0" borderId="75" xfId="0" applyFont="1" applyBorder="1" applyAlignment="1">
      <alignment horizontal="center" vertical="center" textRotation="90" wrapText="1"/>
    </xf>
    <xf numFmtId="0" fontId="3" fillId="0" borderId="75" xfId="0" applyFont="1" applyBorder="1" applyAlignment="1">
      <alignment horizontal="center" vertical="center" textRotation="90" wrapText="1"/>
    </xf>
    <xf numFmtId="0" fontId="3" fillId="0" borderId="70" xfId="0" applyFont="1" applyBorder="1" applyAlignment="1">
      <alignment horizontal="center" vertical="center" textRotation="90" wrapText="1"/>
    </xf>
    <xf numFmtId="0" fontId="2" fillId="0" borderId="100"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01" xfId="0" applyFont="1" applyBorder="1" applyAlignment="1">
      <alignment horizontal="center" vertical="center" wrapText="1"/>
    </xf>
    <xf numFmtId="0" fontId="6" fillId="35" borderId="23" xfId="0" applyFont="1" applyFill="1" applyBorder="1" applyAlignment="1">
      <alignment horizontal="center" vertical="center" wrapText="1"/>
    </xf>
    <xf numFmtId="0" fontId="6" fillId="35" borderId="51" xfId="0" applyFont="1" applyFill="1" applyBorder="1" applyAlignment="1">
      <alignment horizontal="center" vertical="center" wrapText="1"/>
    </xf>
    <xf numFmtId="3" fontId="6" fillId="33" borderId="32" xfId="0" applyNumberFormat="1" applyFont="1" applyFill="1" applyBorder="1" applyAlignment="1">
      <alignment horizontal="center" vertical="center" wrapText="1"/>
    </xf>
    <xf numFmtId="3" fontId="6" fillId="33" borderId="22"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0" fontId="7" fillId="0" borderId="0" xfId="0"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53"/>
  <sheetViews>
    <sheetView tabSelected="1" view="pageBreakPreview" zoomScale="75" zoomScaleSheetLayoutView="75" zoomScalePageLayoutView="0" workbookViewId="0" topLeftCell="A1">
      <selection activeCell="A1" sqref="A1"/>
    </sheetView>
  </sheetViews>
  <sheetFormatPr defaultColWidth="9.140625" defaultRowHeight="12.75"/>
  <cols>
    <col min="1" max="1" width="7.140625" style="379" customWidth="1"/>
    <col min="2" max="2" width="7.00390625" style="379" customWidth="1"/>
    <col min="3" max="3" width="5.7109375" style="379" customWidth="1"/>
    <col min="4" max="4" width="18.00390625" style="379" customWidth="1"/>
    <col min="5" max="5" width="11.7109375" style="379" customWidth="1"/>
    <col min="6" max="7" width="12.8515625" style="379" customWidth="1"/>
    <col min="8" max="8" width="14.421875" style="379" customWidth="1"/>
    <col min="9" max="9" width="11.7109375" style="379" customWidth="1"/>
    <col min="10" max="10" width="13.140625" style="379" customWidth="1"/>
    <col min="11" max="11" width="12.8515625" style="379" customWidth="1"/>
    <col min="12" max="13" width="12.28125" style="379" customWidth="1"/>
    <col min="14" max="17" width="11.7109375" style="379" customWidth="1"/>
    <col min="18" max="18" width="10.7109375" style="389" customWidth="1"/>
    <col min="19" max="38" width="9.140625" style="389" customWidth="1"/>
    <col min="39" max="16384" width="9.140625" style="379" customWidth="1"/>
  </cols>
  <sheetData>
    <row r="1" s="376" customFormat="1" ht="12.75">
      <c r="A1" s="377" t="s">
        <v>510</v>
      </c>
    </row>
    <row r="2" spans="1:2" s="376" customFormat="1" ht="12.75">
      <c r="A2" s="376" t="s">
        <v>27</v>
      </c>
      <c r="B2" s="376" t="s">
        <v>549</v>
      </c>
    </row>
    <row r="3" s="376" customFormat="1" ht="12.75">
      <c r="B3" s="381"/>
    </row>
    <row r="4" spans="1:17" s="376" customFormat="1" ht="12.75">
      <c r="A4" s="382">
        <v>-1</v>
      </c>
      <c r="B4" s="384"/>
      <c r="C4" s="382" t="s">
        <v>28</v>
      </c>
      <c r="D4" s="383"/>
      <c r="E4" s="383"/>
      <c r="F4" s="383"/>
      <c r="G4" s="383"/>
      <c r="H4" s="383"/>
      <c r="I4" s="383"/>
      <c r="J4" s="383"/>
      <c r="K4" s="383"/>
      <c r="L4" s="383"/>
      <c r="M4" s="585">
        <f>SUM(R41:R45)</f>
        <v>10651</v>
      </c>
      <c r="N4" s="586">
        <f>SUM(M4)</f>
        <v>10651</v>
      </c>
      <c r="O4" s="586">
        <f>SUM(N4)</f>
        <v>10651</v>
      </c>
      <c r="P4" s="635">
        <f>O4</f>
        <v>10651</v>
      </c>
      <c r="Q4" s="635">
        <f>P4</f>
        <v>10651</v>
      </c>
    </row>
    <row r="5" spans="1:17" s="376" customFormat="1" ht="12.75">
      <c r="A5" s="587">
        <v>199</v>
      </c>
      <c r="B5" s="379"/>
      <c r="C5" s="587" t="s">
        <v>514</v>
      </c>
      <c r="D5" s="588"/>
      <c r="E5" s="588"/>
      <c r="F5" s="588"/>
      <c r="G5" s="588"/>
      <c r="H5" s="588"/>
      <c r="I5" s="588"/>
      <c r="J5" s="588"/>
      <c r="K5" s="588"/>
      <c r="L5" s="588"/>
      <c r="M5" s="589">
        <f>SUM(E41:Q41)</f>
        <v>3493</v>
      </c>
      <c r="N5" s="648">
        <f>M5</f>
        <v>3493</v>
      </c>
      <c r="O5" s="657">
        <f>SUM(N5:N5)</f>
        <v>3493</v>
      </c>
      <c r="P5" s="824">
        <f>SUM(O5:O15)</f>
        <v>10159</v>
      </c>
      <c r="Q5" s="824">
        <f>SUM(P5:P16)</f>
        <v>10250</v>
      </c>
    </row>
    <row r="6" spans="1:17" s="376" customFormat="1" ht="12.75">
      <c r="A6" s="587">
        <v>294</v>
      </c>
      <c r="B6" s="594"/>
      <c r="C6" s="587" t="s">
        <v>515</v>
      </c>
      <c r="D6" s="587"/>
      <c r="E6" s="587"/>
      <c r="F6" s="587"/>
      <c r="G6" s="587"/>
      <c r="H6" s="587"/>
      <c r="I6" s="587"/>
      <c r="J6" s="587"/>
      <c r="K6" s="587"/>
      <c r="L6" s="587"/>
      <c r="M6" s="782">
        <f>SUM(E43:Q43)</f>
        <v>323</v>
      </c>
      <c r="N6" s="819">
        <f>SUM(M6:M7)</f>
        <v>729</v>
      </c>
      <c r="O6" s="819">
        <f>SUM(N6:N7)</f>
        <v>729</v>
      </c>
      <c r="P6" s="825"/>
      <c r="Q6" s="825"/>
    </row>
    <row r="7" spans="1:17" s="376" customFormat="1" ht="12.75">
      <c r="A7" s="587">
        <v>299</v>
      </c>
      <c r="B7" s="594"/>
      <c r="C7" s="587" t="s">
        <v>516</v>
      </c>
      <c r="D7" s="587"/>
      <c r="E7" s="587"/>
      <c r="F7" s="587"/>
      <c r="G7" s="587"/>
      <c r="H7" s="587"/>
      <c r="I7" s="587"/>
      <c r="J7" s="587"/>
      <c r="K7" s="587"/>
      <c r="L7" s="587"/>
      <c r="M7" s="599">
        <f>SUM(E42:Q42)</f>
        <v>406</v>
      </c>
      <c r="N7" s="820"/>
      <c r="O7" s="820"/>
      <c r="P7" s="825"/>
      <c r="Q7" s="825"/>
    </row>
    <row r="8" spans="1:17" s="376" customFormat="1" ht="12.75">
      <c r="A8" s="587">
        <v>391</v>
      </c>
      <c r="B8" s="594"/>
      <c r="C8" s="587" t="s">
        <v>539</v>
      </c>
      <c r="D8" s="587"/>
      <c r="E8" s="587"/>
      <c r="F8" s="587"/>
      <c r="G8" s="587"/>
      <c r="H8" s="587"/>
      <c r="I8" s="587"/>
      <c r="J8" s="587"/>
      <c r="K8" s="587"/>
      <c r="L8" s="587"/>
      <c r="M8" s="788">
        <f>SUM(E44:Q44)</f>
        <v>44</v>
      </c>
      <c r="N8" s="788">
        <f>M8</f>
        <v>44</v>
      </c>
      <c r="O8" s="788">
        <f>N8</f>
        <v>44</v>
      </c>
      <c r="P8" s="825"/>
      <c r="Q8" s="825"/>
    </row>
    <row r="9" spans="1:17" s="376" customFormat="1" ht="12.75">
      <c r="A9" s="587">
        <v>911</v>
      </c>
      <c r="B9" s="594"/>
      <c r="C9" s="587" t="s">
        <v>532</v>
      </c>
      <c r="D9" s="587"/>
      <c r="E9" s="587"/>
      <c r="F9" s="587"/>
      <c r="G9" s="587"/>
      <c r="H9" s="587"/>
      <c r="I9" s="587"/>
      <c r="J9" s="587"/>
      <c r="K9" s="587"/>
      <c r="L9" s="587"/>
      <c r="M9" s="785">
        <f>SUM(M45)</f>
        <v>1602</v>
      </c>
      <c r="N9" s="783">
        <f>M9</f>
        <v>1602</v>
      </c>
      <c r="O9" s="821">
        <f>SUM(N9:N15)</f>
        <v>5893</v>
      </c>
      <c r="P9" s="825"/>
      <c r="Q9" s="825"/>
    </row>
    <row r="10" spans="1:17" s="376" customFormat="1" ht="12.75">
      <c r="A10" s="587">
        <v>921</v>
      </c>
      <c r="B10" s="594"/>
      <c r="C10" s="587" t="s">
        <v>533</v>
      </c>
      <c r="D10" s="587"/>
      <c r="E10" s="587"/>
      <c r="F10" s="587"/>
      <c r="G10" s="587"/>
      <c r="H10" s="587"/>
      <c r="I10" s="587"/>
      <c r="J10" s="587"/>
      <c r="K10" s="587"/>
      <c r="L10" s="587"/>
      <c r="M10" s="783">
        <f>SUM(O45)</f>
        <v>1938</v>
      </c>
      <c r="N10" s="783">
        <f>M10</f>
        <v>1938</v>
      </c>
      <c r="O10" s="822"/>
      <c r="P10" s="825"/>
      <c r="Q10" s="825"/>
    </row>
    <row r="11" spans="1:17" s="376" customFormat="1" ht="12.75">
      <c r="A11" s="587">
        <v>931</v>
      </c>
      <c r="B11" s="594"/>
      <c r="C11" s="587" t="s">
        <v>534</v>
      </c>
      <c r="D11" s="587"/>
      <c r="E11" s="587"/>
      <c r="F11" s="587"/>
      <c r="G11" s="587"/>
      <c r="H11" s="587"/>
      <c r="I11" s="587"/>
      <c r="J11" s="587"/>
      <c r="K11" s="587"/>
      <c r="L11" s="587"/>
      <c r="M11" s="783">
        <f>SUM(K45)</f>
        <v>1337</v>
      </c>
      <c r="N11" s="783">
        <f>M11</f>
        <v>1337</v>
      </c>
      <c r="O11" s="822"/>
      <c r="P11" s="825"/>
      <c r="Q11" s="825"/>
    </row>
    <row r="12" spans="1:17" s="376" customFormat="1" ht="12.75">
      <c r="A12" s="587">
        <v>951</v>
      </c>
      <c r="B12" s="594"/>
      <c r="C12" s="587" t="s">
        <v>535</v>
      </c>
      <c r="D12" s="587"/>
      <c r="E12" s="587"/>
      <c r="F12" s="587"/>
      <c r="G12" s="587"/>
      <c r="H12" s="587"/>
      <c r="I12" s="587"/>
      <c r="J12" s="587"/>
      <c r="K12" s="587"/>
      <c r="L12" s="587"/>
      <c r="M12" s="783">
        <f>SUM(L45)</f>
        <v>12</v>
      </c>
      <c r="N12" s="783">
        <f>M12</f>
        <v>12</v>
      </c>
      <c r="O12" s="822"/>
      <c r="P12" s="825"/>
      <c r="Q12" s="825"/>
    </row>
    <row r="13" spans="1:17" s="376" customFormat="1" ht="12.75">
      <c r="A13" s="587">
        <v>991</v>
      </c>
      <c r="B13" s="594"/>
      <c r="C13" s="587" t="s">
        <v>536</v>
      </c>
      <c r="D13" s="587"/>
      <c r="E13" s="587"/>
      <c r="F13" s="587"/>
      <c r="G13" s="587"/>
      <c r="H13" s="587"/>
      <c r="I13" s="587"/>
      <c r="J13" s="587"/>
      <c r="K13" s="587"/>
      <c r="L13" s="587"/>
      <c r="M13" s="784">
        <f>SUM(N45)</f>
        <v>499</v>
      </c>
      <c r="N13" s="821">
        <f>SUM(M13:M15)</f>
        <v>1004</v>
      </c>
      <c r="O13" s="822"/>
      <c r="P13" s="825"/>
      <c r="Q13" s="825"/>
    </row>
    <row r="14" spans="1:17" s="376" customFormat="1" ht="12.75">
      <c r="A14" s="587">
        <v>992</v>
      </c>
      <c r="B14" s="594"/>
      <c r="C14" s="587" t="s">
        <v>537</v>
      </c>
      <c r="D14" s="587"/>
      <c r="E14" s="587"/>
      <c r="F14" s="587"/>
      <c r="G14" s="587"/>
      <c r="H14" s="587"/>
      <c r="I14" s="587"/>
      <c r="J14" s="587"/>
      <c r="K14" s="587"/>
      <c r="L14" s="587"/>
      <c r="M14" s="786">
        <f>SUM(P45)</f>
        <v>467</v>
      </c>
      <c r="N14" s="822"/>
      <c r="O14" s="822"/>
      <c r="P14" s="825"/>
      <c r="Q14" s="825"/>
    </row>
    <row r="15" spans="1:17" s="376" customFormat="1" ht="12.75">
      <c r="A15" s="587">
        <v>981</v>
      </c>
      <c r="B15" s="594"/>
      <c r="C15" s="587" t="s">
        <v>538</v>
      </c>
      <c r="D15" s="587"/>
      <c r="E15" s="587"/>
      <c r="F15" s="587"/>
      <c r="G15" s="587"/>
      <c r="H15" s="587"/>
      <c r="I15" s="587"/>
      <c r="J15" s="587"/>
      <c r="K15" s="587"/>
      <c r="L15" s="587"/>
      <c r="M15" s="785">
        <f>SUM(Q45)</f>
        <v>38</v>
      </c>
      <c r="N15" s="823"/>
      <c r="O15" s="823"/>
      <c r="P15" s="826"/>
      <c r="Q15" s="825"/>
    </row>
    <row r="16" spans="1:17" s="376" customFormat="1" ht="12.75" customHeight="1">
      <c r="A16" s="394" t="s">
        <v>29</v>
      </c>
      <c r="B16" s="384"/>
      <c r="C16" s="382" t="s">
        <v>30</v>
      </c>
      <c r="M16" s="601">
        <f>SUM(E45:J45)</f>
        <v>91</v>
      </c>
      <c r="N16" s="602">
        <f>SUM(M16)</f>
        <v>91</v>
      </c>
      <c r="O16" s="602">
        <f>SUM(N16)</f>
        <v>91</v>
      </c>
      <c r="P16" s="602">
        <f>SUM(N16)</f>
        <v>91</v>
      </c>
      <c r="Q16" s="826"/>
    </row>
    <row r="17" spans="1:17" s="376" customFormat="1" ht="13.5" thickBot="1">
      <c r="A17" s="396"/>
      <c r="B17" s="397"/>
      <c r="M17" s="649"/>
      <c r="Q17" s="603">
        <f>SUM(Q4:Q16)</f>
        <v>20901</v>
      </c>
    </row>
    <row r="18" spans="1:17" s="376" customFormat="1" ht="14.25" thickBot="1" thickTop="1">
      <c r="A18" s="396"/>
      <c r="B18" s="397"/>
      <c r="E18" s="398"/>
      <c r="F18" s="398"/>
      <c r="G18" s="398"/>
      <c r="H18" s="398"/>
      <c r="I18" s="398"/>
      <c r="J18" s="398"/>
      <c r="K18" s="398"/>
      <c r="L18" s="398"/>
      <c r="M18" s="398"/>
      <c r="N18" s="398"/>
      <c r="O18" s="398"/>
      <c r="P18" s="398"/>
      <c r="Q18" s="564"/>
    </row>
    <row r="19" spans="1:18" s="376" customFormat="1" ht="12.75">
      <c r="A19" s="377" t="s">
        <v>510</v>
      </c>
      <c r="B19" s="397"/>
      <c r="E19" s="845" t="s">
        <v>530</v>
      </c>
      <c r="F19" s="846"/>
      <c r="G19" s="846"/>
      <c r="H19" s="846"/>
      <c r="I19" s="846"/>
      <c r="J19" s="846"/>
      <c r="K19" s="846"/>
      <c r="L19" s="846"/>
      <c r="M19" s="846"/>
      <c r="N19" s="846"/>
      <c r="O19" s="846"/>
      <c r="P19" s="846"/>
      <c r="Q19" s="846"/>
      <c r="R19" s="847"/>
    </row>
    <row r="20" spans="1:18" s="376" customFormat="1" ht="12.75">
      <c r="A20" s="377"/>
      <c r="B20" s="397"/>
      <c r="E20" s="827" t="s">
        <v>527</v>
      </c>
      <c r="F20" s="828"/>
      <c r="G20" s="828"/>
      <c r="H20" s="828"/>
      <c r="I20" s="828"/>
      <c r="J20" s="828"/>
      <c r="K20" s="828"/>
      <c r="L20" s="828"/>
      <c r="M20" s="828"/>
      <c r="N20" s="828"/>
      <c r="O20" s="828"/>
      <c r="P20" s="828"/>
      <c r="Q20" s="828"/>
      <c r="R20" s="829"/>
    </row>
    <row r="21" spans="1:18" s="376" customFormat="1" ht="12.75">
      <c r="A21" s="396"/>
      <c r="B21" s="397"/>
      <c r="E21" s="827" t="s">
        <v>528</v>
      </c>
      <c r="F21" s="828"/>
      <c r="G21" s="828"/>
      <c r="H21" s="828"/>
      <c r="I21" s="828"/>
      <c r="J21" s="828"/>
      <c r="K21" s="828"/>
      <c r="L21" s="828"/>
      <c r="M21" s="828"/>
      <c r="N21" s="828"/>
      <c r="O21" s="828"/>
      <c r="P21" s="828"/>
      <c r="Q21" s="848"/>
      <c r="R21" s="772" t="s">
        <v>529</v>
      </c>
    </row>
    <row r="22" spans="1:18" s="376" customFormat="1" ht="12.75">
      <c r="A22" s="396"/>
      <c r="B22" s="397"/>
      <c r="E22" s="842" t="s">
        <v>525</v>
      </c>
      <c r="F22" s="843"/>
      <c r="G22" s="843"/>
      <c r="H22" s="843"/>
      <c r="I22" s="843"/>
      <c r="J22" s="843"/>
      <c r="K22" s="843"/>
      <c r="L22" s="843"/>
      <c r="M22" s="843"/>
      <c r="N22" s="843"/>
      <c r="O22" s="843"/>
      <c r="P22" s="843"/>
      <c r="Q22" s="844"/>
      <c r="R22" s="818" t="s">
        <v>526</v>
      </c>
    </row>
    <row r="23" spans="1:18" s="389" customFormat="1" ht="12.75" customHeight="1">
      <c r="A23" s="377"/>
      <c r="B23" s="400"/>
      <c r="C23" s="400"/>
      <c r="D23" s="400"/>
      <c r="E23" s="830" t="s">
        <v>32</v>
      </c>
      <c r="F23" s="831"/>
      <c r="G23" s="831"/>
      <c r="H23" s="831"/>
      <c r="I23" s="831"/>
      <c r="J23" s="831"/>
      <c r="K23" s="831"/>
      <c r="L23" s="831"/>
      <c r="M23" s="831"/>
      <c r="N23" s="831"/>
      <c r="O23" s="831"/>
      <c r="P23" s="831"/>
      <c r="Q23" s="832"/>
      <c r="R23" s="818"/>
    </row>
    <row r="24" spans="1:18" s="389" customFormat="1" ht="12.75" customHeight="1">
      <c r="A24" s="400"/>
      <c r="B24" s="400"/>
      <c r="C24" s="400"/>
      <c r="D24" s="400"/>
      <c r="E24" s="833" t="s">
        <v>68</v>
      </c>
      <c r="F24" s="834"/>
      <c r="G24" s="834"/>
      <c r="H24" s="834"/>
      <c r="I24" s="834"/>
      <c r="J24" s="834"/>
      <c r="K24" s="834"/>
      <c r="L24" s="834"/>
      <c r="M24" s="834"/>
      <c r="N24" s="834"/>
      <c r="O24" s="834"/>
      <c r="P24" s="834"/>
      <c r="Q24" s="835"/>
      <c r="R24" s="818"/>
    </row>
    <row r="25" spans="1:18" s="389" customFormat="1" ht="12.75" customHeight="1">
      <c r="A25" s="400"/>
      <c r="B25" s="400"/>
      <c r="C25" s="400"/>
      <c r="D25" s="400"/>
      <c r="E25" s="135" t="s">
        <v>104</v>
      </c>
      <c r="F25" s="61" t="s">
        <v>517</v>
      </c>
      <c r="G25" s="61">
        <v>9</v>
      </c>
      <c r="H25" s="137">
        <v>10</v>
      </c>
      <c r="I25" s="136">
        <v>11</v>
      </c>
      <c r="J25" s="61">
        <v>12</v>
      </c>
      <c r="K25" s="636">
        <v>13</v>
      </c>
      <c r="L25" s="636">
        <v>14</v>
      </c>
      <c r="M25" s="636">
        <v>15</v>
      </c>
      <c r="N25" s="636">
        <v>16</v>
      </c>
      <c r="O25" s="647">
        <v>17</v>
      </c>
      <c r="P25" s="647">
        <v>18</v>
      </c>
      <c r="Q25" s="636">
        <v>19</v>
      </c>
      <c r="R25" s="818"/>
    </row>
    <row r="26" spans="1:18" s="389" customFormat="1" ht="68.25" customHeight="1" thickBot="1">
      <c r="A26" s="400"/>
      <c r="B26" s="400"/>
      <c r="C26" s="400"/>
      <c r="D26" s="400"/>
      <c r="E26" s="32" t="s">
        <v>106</v>
      </c>
      <c r="F26" s="30" t="s">
        <v>107</v>
      </c>
      <c r="G26" s="30" t="s">
        <v>108</v>
      </c>
      <c r="H26" s="30" t="s">
        <v>34</v>
      </c>
      <c r="I26" s="136" t="s">
        <v>36</v>
      </c>
      <c r="J26" s="30" t="s">
        <v>31</v>
      </c>
      <c r="K26" s="645" t="s">
        <v>37</v>
      </c>
      <c r="L26" s="645" t="s">
        <v>518</v>
      </c>
      <c r="M26" s="646" t="s">
        <v>39</v>
      </c>
      <c r="N26" s="646" t="s">
        <v>40</v>
      </c>
      <c r="O26" s="512" t="s">
        <v>41</v>
      </c>
      <c r="P26" s="512" t="s">
        <v>42</v>
      </c>
      <c r="Q26" s="646" t="s">
        <v>43</v>
      </c>
      <c r="R26" s="818"/>
    </row>
    <row r="27" spans="1:38" ht="16.5" thickBot="1">
      <c r="A27" s="836" t="s">
        <v>511</v>
      </c>
      <c r="B27" s="839" t="s">
        <v>512</v>
      </c>
      <c r="C27" s="511">
        <v>1</v>
      </c>
      <c r="D27" s="771" t="s">
        <v>457</v>
      </c>
      <c r="E27" s="855">
        <v>199</v>
      </c>
      <c r="F27" s="856"/>
      <c r="G27" s="856"/>
      <c r="H27" s="856"/>
      <c r="I27" s="856"/>
      <c r="J27" s="856"/>
      <c r="K27" s="856"/>
      <c r="L27" s="856"/>
      <c r="M27" s="856"/>
      <c r="N27" s="856"/>
      <c r="O27" s="856"/>
      <c r="P27" s="856"/>
      <c r="Q27" s="856"/>
      <c r="R27" s="857">
        <v>-1</v>
      </c>
      <c r="AI27" s="379"/>
      <c r="AJ27" s="379"/>
      <c r="AK27" s="379"/>
      <c r="AL27" s="379"/>
    </row>
    <row r="28" spans="1:38" ht="15.75">
      <c r="A28" s="837"/>
      <c r="B28" s="840"/>
      <c r="C28" s="503">
        <v>2</v>
      </c>
      <c r="D28" s="438" t="s">
        <v>31</v>
      </c>
      <c r="E28" s="860">
        <v>299</v>
      </c>
      <c r="F28" s="861"/>
      <c r="G28" s="861"/>
      <c r="H28" s="861"/>
      <c r="I28" s="861"/>
      <c r="J28" s="861"/>
      <c r="K28" s="861"/>
      <c r="L28" s="861"/>
      <c r="M28" s="861"/>
      <c r="N28" s="861"/>
      <c r="O28" s="861"/>
      <c r="P28" s="861"/>
      <c r="Q28" s="861"/>
      <c r="R28" s="858"/>
      <c r="AI28" s="379"/>
      <c r="AJ28" s="379"/>
      <c r="AK28" s="379"/>
      <c r="AL28" s="379"/>
    </row>
    <row r="29" spans="1:38" ht="16.5" thickBot="1">
      <c r="A29" s="837"/>
      <c r="B29" s="840"/>
      <c r="C29" s="437">
        <v>3</v>
      </c>
      <c r="D29" s="438" t="s">
        <v>36</v>
      </c>
      <c r="E29" s="862">
        <v>294</v>
      </c>
      <c r="F29" s="863"/>
      <c r="G29" s="863"/>
      <c r="H29" s="863"/>
      <c r="I29" s="863"/>
      <c r="J29" s="863"/>
      <c r="K29" s="863"/>
      <c r="L29" s="863"/>
      <c r="M29" s="863"/>
      <c r="N29" s="863"/>
      <c r="O29" s="863"/>
      <c r="P29" s="863"/>
      <c r="Q29" s="863"/>
      <c r="R29" s="858"/>
      <c r="AI29" s="379"/>
      <c r="AJ29" s="379"/>
      <c r="AK29" s="379"/>
      <c r="AL29" s="379"/>
    </row>
    <row r="30" spans="1:38" ht="16.5" thickBot="1">
      <c r="A30" s="837"/>
      <c r="B30" s="840"/>
      <c r="C30" s="437">
        <v>4</v>
      </c>
      <c r="D30" s="438" t="s">
        <v>513</v>
      </c>
      <c r="E30" s="849">
        <v>391</v>
      </c>
      <c r="F30" s="850"/>
      <c r="G30" s="850"/>
      <c r="H30" s="850"/>
      <c r="I30" s="850"/>
      <c r="J30" s="850"/>
      <c r="K30" s="850"/>
      <c r="L30" s="850"/>
      <c r="M30" s="850"/>
      <c r="N30" s="850"/>
      <c r="O30" s="850"/>
      <c r="P30" s="850"/>
      <c r="Q30" s="851"/>
      <c r="R30" s="858"/>
      <c r="AI30" s="379"/>
      <c r="AJ30" s="379"/>
      <c r="AK30" s="379"/>
      <c r="AL30" s="379"/>
    </row>
    <row r="31" spans="1:38" ht="16.5" thickBot="1">
      <c r="A31" s="838"/>
      <c r="B31" s="841"/>
      <c r="C31" s="442" t="s">
        <v>62</v>
      </c>
      <c r="D31" s="578" t="s">
        <v>531</v>
      </c>
      <c r="E31" s="852" t="s">
        <v>29</v>
      </c>
      <c r="F31" s="853"/>
      <c r="G31" s="853"/>
      <c r="H31" s="853"/>
      <c r="I31" s="853"/>
      <c r="J31" s="854"/>
      <c r="K31" s="656">
        <v>931</v>
      </c>
      <c r="L31" s="656">
        <v>951</v>
      </c>
      <c r="M31" s="656">
        <v>911</v>
      </c>
      <c r="N31" s="656">
        <v>991</v>
      </c>
      <c r="O31" s="656">
        <v>921</v>
      </c>
      <c r="P31" s="656">
        <v>992</v>
      </c>
      <c r="Q31" s="655">
        <v>981</v>
      </c>
      <c r="R31" s="859"/>
      <c r="AI31" s="379"/>
      <c r="AJ31" s="379"/>
      <c r="AK31" s="379"/>
      <c r="AL31" s="379"/>
    </row>
    <row r="32" ht="13.5" thickBot="1"/>
    <row r="33" spans="1:21" s="376" customFormat="1" ht="12.75">
      <c r="A33" s="377" t="s">
        <v>510</v>
      </c>
      <c r="B33" s="397"/>
      <c r="E33" s="845" t="s">
        <v>530</v>
      </c>
      <c r="F33" s="846"/>
      <c r="G33" s="846"/>
      <c r="H33" s="846"/>
      <c r="I33" s="846"/>
      <c r="J33" s="846"/>
      <c r="K33" s="846"/>
      <c r="L33" s="846"/>
      <c r="M33" s="846"/>
      <c r="N33" s="846"/>
      <c r="O33" s="846"/>
      <c r="P33" s="846"/>
      <c r="Q33" s="846"/>
      <c r="R33" s="847"/>
      <c r="U33" s="649"/>
    </row>
    <row r="34" spans="1:18" s="376" customFormat="1" ht="12.75">
      <c r="A34" s="377"/>
      <c r="B34" s="397"/>
      <c r="E34" s="827" t="s">
        <v>527</v>
      </c>
      <c r="F34" s="828"/>
      <c r="G34" s="828"/>
      <c r="H34" s="828"/>
      <c r="I34" s="828"/>
      <c r="J34" s="828"/>
      <c r="K34" s="828"/>
      <c r="L34" s="828"/>
      <c r="M34" s="828"/>
      <c r="N34" s="828"/>
      <c r="O34" s="828"/>
      <c r="P34" s="828"/>
      <c r="Q34" s="828"/>
      <c r="R34" s="829"/>
    </row>
    <row r="35" spans="1:18" s="376" customFormat="1" ht="12.75">
      <c r="A35" s="396"/>
      <c r="B35" s="397"/>
      <c r="E35" s="827" t="s">
        <v>528</v>
      </c>
      <c r="F35" s="828"/>
      <c r="G35" s="828"/>
      <c r="H35" s="828"/>
      <c r="I35" s="828"/>
      <c r="J35" s="828"/>
      <c r="K35" s="828"/>
      <c r="L35" s="828"/>
      <c r="M35" s="828"/>
      <c r="N35" s="828"/>
      <c r="O35" s="828"/>
      <c r="P35" s="828"/>
      <c r="Q35" s="848"/>
      <c r="R35" s="772" t="s">
        <v>529</v>
      </c>
    </row>
    <row r="36" spans="1:18" s="376" customFormat="1" ht="12.75" customHeight="1">
      <c r="A36" s="396"/>
      <c r="B36" s="397"/>
      <c r="E36" s="842" t="s">
        <v>525</v>
      </c>
      <c r="F36" s="843"/>
      <c r="G36" s="843"/>
      <c r="H36" s="843"/>
      <c r="I36" s="843"/>
      <c r="J36" s="843"/>
      <c r="K36" s="843"/>
      <c r="L36" s="843"/>
      <c r="M36" s="843"/>
      <c r="N36" s="843"/>
      <c r="O36" s="843"/>
      <c r="P36" s="843"/>
      <c r="Q36" s="844"/>
      <c r="R36" s="818" t="s">
        <v>526</v>
      </c>
    </row>
    <row r="37" spans="1:18" s="389" customFormat="1" ht="12.75" customHeight="1">
      <c r="A37" s="377"/>
      <c r="B37" s="400"/>
      <c r="C37" s="400"/>
      <c r="D37" s="400"/>
      <c r="E37" s="830" t="s">
        <v>32</v>
      </c>
      <c r="F37" s="831"/>
      <c r="G37" s="831"/>
      <c r="H37" s="831"/>
      <c r="I37" s="831"/>
      <c r="J37" s="831"/>
      <c r="K37" s="831"/>
      <c r="L37" s="831"/>
      <c r="M37" s="831"/>
      <c r="N37" s="831"/>
      <c r="O37" s="831"/>
      <c r="P37" s="831"/>
      <c r="Q37" s="832"/>
      <c r="R37" s="818"/>
    </row>
    <row r="38" spans="1:18" s="389" customFormat="1" ht="12.75" customHeight="1">
      <c r="A38" s="400"/>
      <c r="B38" s="400"/>
      <c r="C38" s="400"/>
      <c r="D38" s="400"/>
      <c r="E38" s="833" t="s">
        <v>68</v>
      </c>
      <c r="F38" s="834"/>
      <c r="G38" s="834"/>
      <c r="H38" s="834"/>
      <c r="I38" s="834"/>
      <c r="J38" s="834"/>
      <c r="K38" s="834"/>
      <c r="L38" s="834"/>
      <c r="M38" s="834"/>
      <c r="N38" s="834"/>
      <c r="O38" s="834"/>
      <c r="P38" s="834"/>
      <c r="Q38" s="835"/>
      <c r="R38" s="818"/>
    </row>
    <row r="39" spans="1:18" s="389" customFormat="1" ht="12.75" customHeight="1">
      <c r="A39" s="400"/>
      <c r="B39" s="400"/>
      <c r="C39" s="400"/>
      <c r="D39" s="400"/>
      <c r="E39" s="135" t="s">
        <v>104</v>
      </c>
      <c r="F39" s="61" t="s">
        <v>517</v>
      </c>
      <c r="G39" s="61">
        <v>9</v>
      </c>
      <c r="H39" s="137">
        <v>10</v>
      </c>
      <c r="I39" s="136">
        <v>11</v>
      </c>
      <c r="J39" s="61">
        <v>12</v>
      </c>
      <c r="K39" s="636">
        <v>13</v>
      </c>
      <c r="L39" s="636">
        <v>14</v>
      </c>
      <c r="M39" s="636">
        <v>15</v>
      </c>
      <c r="N39" s="636">
        <v>16</v>
      </c>
      <c r="O39" s="647">
        <v>17</v>
      </c>
      <c r="P39" s="647">
        <v>18</v>
      </c>
      <c r="Q39" s="636">
        <v>19</v>
      </c>
      <c r="R39" s="818"/>
    </row>
    <row r="40" spans="1:18" s="389" customFormat="1" ht="68.25" customHeight="1" thickBot="1">
      <c r="A40" s="400"/>
      <c r="B40" s="400"/>
      <c r="C40" s="400"/>
      <c r="D40" s="400"/>
      <c r="E40" s="32" t="s">
        <v>106</v>
      </c>
      <c r="F40" s="30" t="s">
        <v>107</v>
      </c>
      <c r="G40" s="30" t="s">
        <v>108</v>
      </c>
      <c r="H40" s="30" t="s">
        <v>34</v>
      </c>
      <c r="I40" s="136" t="s">
        <v>36</v>
      </c>
      <c r="J40" s="30" t="s">
        <v>31</v>
      </c>
      <c r="K40" s="645" t="s">
        <v>37</v>
      </c>
      <c r="L40" s="645" t="s">
        <v>518</v>
      </c>
      <c r="M40" s="646" t="s">
        <v>39</v>
      </c>
      <c r="N40" s="646" t="s">
        <v>40</v>
      </c>
      <c r="O40" s="512" t="s">
        <v>41</v>
      </c>
      <c r="P40" s="512" t="s">
        <v>42</v>
      </c>
      <c r="Q40" s="646" t="s">
        <v>43</v>
      </c>
      <c r="R40" s="818"/>
    </row>
    <row r="41" spans="1:38" ht="13.5" thickBot="1">
      <c r="A41" s="836" t="s">
        <v>511</v>
      </c>
      <c r="B41" s="839" t="s">
        <v>512</v>
      </c>
      <c r="C41" s="511">
        <v>1</v>
      </c>
      <c r="D41" s="771" t="s">
        <v>457</v>
      </c>
      <c r="E41" s="619">
        <v>2615</v>
      </c>
      <c r="F41" s="620">
        <v>557</v>
      </c>
      <c r="G41" s="620">
        <v>164</v>
      </c>
      <c r="H41" s="620">
        <v>86</v>
      </c>
      <c r="I41" s="620">
        <v>27</v>
      </c>
      <c r="J41" s="620">
        <v>40</v>
      </c>
      <c r="K41" s="620">
        <v>4</v>
      </c>
      <c r="L41" s="620">
        <v>0</v>
      </c>
      <c r="M41" s="620">
        <v>0</v>
      </c>
      <c r="N41" s="620">
        <v>0</v>
      </c>
      <c r="O41" s="620">
        <v>0</v>
      </c>
      <c r="P41" s="620">
        <v>0</v>
      </c>
      <c r="Q41" s="621">
        <v>0</v>
      </c>
      <c r="R41" s="779">
        <v>0</v>
      </c>
      <c r="S41" s="812"/>
      <c r="T41" s="462"/>
      <c r="AI41" s="379"/>
      <c r="AJ41" s="379"/>
      <c r="AK41" s="379"/>
      <c r="AL41" s="379"/>
    </row>
    <row r="42" spans="1:38" ht="12.75">
      <c r="A42" s="837"/>
      <c r="B42" s="840"/>
      <c r="C42" s="503">
        <v>2</v>
      </c>
      <c r="D42" s="438" t="s">
        <v>31</v>
      </c>
      <c r="E42" s="637">
        <v>99</v>
      </c>
      <c r="F42" s="638">
        <v>11</v>
      </c>
      <c r="G42" s="638">
        <v>0</v>
      </c>
      <c r="H42" s="638">
        <v>1</v>
      </c>
      <c r="I42" s="638">
        <v>82</v>
      </c>
      <c r="J42" s="638">
        <v>210</v>
      </c>
      <c r="K42" s="638">
        <v>3</v>
      </c>
      <c r="L42" s="638">
        <v>0</v>
      </c>
      <c r="M42" s="638">
        <v>0</v>
      </c>
      <c r="N42" s="638">
        <v>0</v>
      </c>
      <c r="O42" s="638">
        <v>0</v>
      </c>
      <c r="P42" s="638">
        <v>0</v>
      </c>
      <c r="Q42" s="639">
        <v>0</v>
      </c>
      <c r="R42" s="780">
        <v>1</v>
      </c>
      <c r="S42" s="812"/>
      <c r="AI42" s="379"/>
      <c r="AJ42" s="379"/>
      <c r="AK42" s="379"/>
      <c r="AL42" s="379"/>
    </row>
    <row r="43" spans="1:38" ht="13.5" thickBot="1">
      <c r="A43" s="837"/>
      <c r="B43" s="840"/>
      <c r="C43" s="437">
        <v>3</v>
      </c>
      <c r="D43" s="438" t="s">
        <v>36</v>
      </c>
      <c r="E43" s="640">
        <v>0</v>
      </c>
      <c r="F43" s="641">
        <v>0</v>
      </c>
      <c r="G43" s="641">
        <v>0</v>
      </c>
      <c r="H43" s="641">
        <v>0</v>
      </c>
      <c r="I43" s="641">
        <v>323</v>
      </c>
      <c r="J43" s="641">
        <v>0</v>
      </c>
      <c r="K43" s="641">
        <v>0</v>
      </c>
      <c r="L43" s="641">
        <v>0</v>
      </c>
      <c r="M43" s="641">
        <v>0</v>
      </c>
      <c r="N43" s="641">
        <v>0</v>
      </c>
      <c r="O43" s="641">
        <v>0</v>
      </c>
      <c r="P43" s="641">
        <v>0</v>
      </c>
      <c r="Q43" s="642">
        <v>0</v>
      </c>
      <c r="R43" s="780">
        <v>0</v>
      </c>
      <c r="S43" s="812"/>
      <c r="AI43" s="379"/>
      <c r="AJ43" s="379"/>
      <c r="AK43" s="379"/>
      <c r="AL43" s="379"/>
    </row>
    <row r="44" spans="1:38" ht="13.5" thickBot="1">
      <c r="A44" s="837"/>
      <c r="B44" s="840"/>
      <c r="C44" s="437">
        <v>4</v>
      </c>
      <c r="D44" s="438" t="s">
        <v>513</v>
      </c>
      <c r="E44" s="773">
        <v>28</v>
      </c>
      <c r="F44" s="774">
        <v>11</v>
      </c>
      <c r="G44" s="774">
        <v>1</v>
      </c>
      <c r="H44" s="774">
        <v>0</v>
      </c>
      <c r="I44" s="774">
        <v>2</v>
      </c>
      <c r="J44" s="774">
        <v>1</v>
      </c>
      <c r="K44" s="774">
        <v>0</v>
      </c>
      <c r="L44" s="774">
        <v>0</v>
      </c>
      <c r="M44" s="774">
        <v>1</v>
      </c>
      <c r="N44" s="774">
        <v>0</v>
      </c>
      <c r="O44" s="774">
        <v>0</v>
      </c>
      <c r="P44" s="774">
        <v>0</v>
      </c>
      <c r="Q44" s="775">
        <v>0</v>
      </c>
      <c r="R44" s="780">
        <v>0</v>
      </c>
      <c r="S44" s="812"/>
      <c r="AI44" s="379"/>
      <c r="AJ44" s="379"/>
      <c r="AK44" s="379"/>
      <c r="AL44" s="379"/>
    </row>
    <row r="45" spans="1:38" ht="13.5" thickBot="1">
      <c r="A45" s="838"/>
      <c r="B45" s="841"/>
      <c r="C45" s="442" t="s">
        <v>62</v>
      </c>
      <c r="D45" s="578" t="s">
        <v>30</v>
      </c>
      <c r="E45" s="643">
        <v>12</v>
      </c>
      <c r="F45" s="644">
        <v>4</v>
      </c>
      <c r="G45" s="644">
        <v>1</v>
      </c>
      <c r="H45" s="644">
        <v>0</v>
      </c>
      <c r="I45" s="644">
        <v>29</v>
      </c>
      <c r="J45" s="776">
        <v>45</v>
      </c>
      <c r="K45" s="777">
        <v>1337</v>
      </c>
      <c r="L45" s="777">
        <v>12</v>
      </c>
      <c r="M45" s="777">
        <v>1602</v>
      </c>
      <c r="N45" s="777">
        <v>499</v>
      </c>
      <c r="O45" s="777">
        <v>1938</v>
      </c>
      <c r="P45" s="777">
        <v>467</v>
      </c>
      <c r="Q45" s="778">
        <v>38</v>
      </c>
      <c r="R45" s="781">
        <v>10650</v>
      </c>
      <c r="S45" s="812"/>
      <c r="AI45" s="379"/>
      <c r="AJ45" s="379"/>
      <c r="AK45" s="379"/>
      <c r="AL45" s="379"/>
    </row>
    <row r="46" spans="5:19" ht="12.75">
      <c r="E46" s="813"/>
      <c r="F46" s="813"/>
      <c r="G46" s="813"/>
      <c r="H46" s="813"/>
      <c r="I46" s="813"/>
      <c r="J46" s="813"/>
      <c r="K46" s="813"/>
      <c r="L46" s="813"/>
      <c r="M46" s="813"/>
      <c r="N46" s="813"/>
      <c r="O46" s="813"/>
      <c r="P46" s="813"/>
      <c r="Q46" s="813"/>
      <c r="R46" s="813"/>
      <c r="S46" s="812"/>
    </row>
    <row r="52" ht="12.75">
      <c r="H52" s="770"/>
    </row>
    <row r="53" ht="12.75">
      <c r="H53" s="770"/>
    </row>
  </sheetData>
  <sheetProtection/>
  <mergeCells count="30">
    <mergeCell ref="E24:Q24"/>
    <mergeCell ref="E20:R20"/>
    <mergeCell ref="E30:Q30"/>
    <mergeCell ref="E31:J31"/>
    <mergeCell ref="A27:A31"/>
    <mergeCell ref="B27:B31"/>
    <mergeCell ref="E27:Q27"/>
    <mergeCell ref="R27:R31"/>
    <mergeCell ref="E28:Q28"/>
    <mergeCell ref="E29:Q29"/>
    <mergeCell ref="A41:A45"/>
    <mergeCell ref="B41:B45"/>
    <mergeCell ref="Q5:Q16"/>
    <mergeCell ref="N6:N7"/>
    <mergeCell ref="E36:Q36"/>
    <mergeCell ref="E33:R33"/>
    <mergeCell ref="E35:Q35"/>
    <mergeCell ref="E19:R19"/>
    <mergeCell ref="E21:Q21"/>
    <mergeCell ref="E22:Q22"/>
    <mergeCell ref="R36:R40"/>
    <mergeCell ref="O6:O7"/>
    <mergeCell ref="N13:N15"/>
    <mergeCell ref="O9:O15"/>
    <mergeCell ref="P5:P15"/>
    <mergeCell ref="E34:R34"/>
    <mergeCell ref="E37:Q37"/>
    <mergeCell ref="E38:Q38"/>
    <mergeCell ref="R22:R26"/>
    <mergeCell ref="E23:Q23"/>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48" r:id="rId1"/>
  <headerFooter alignWithMargins="0">
    <oddHeader>&amp;C&amp;"Arial,Bold"&amp;12PUMAS IT00</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K67"/>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379" customWidth="1"/>
    <col min="2" max="2" width="3.00390625" style="379" customWidth="1"/>
    <col min="3" max="3" width="3.28125" style="379" customWidth="1"/>
    <col min="4" max="4" width="4.57421875" style="379" customWidth="1"/>
    <col min="5" max="5" width="5.140625" style="379" customWidth="1"/>
    <col min="6" max="6" width="3.00390625" style="379" customWidth="1"/>
    <col min="7" max="7" width="12.140625" style="379" customWidth="1"/>
    <col min="8" max="8" width="39.00390625" style="379" customWidth="1"/>
    <col min="9" max="9" width="13.421875" style="379" customWidth="1"/>
    <col min="10" max="10" width="12.57421875" style="379" customWidth="1"/>
    <col min="11" max="11" width="10.421875" style="379" customWidth="1"/>
    <col min="12" max="12" width="13.00390625" style="379" customWidth="1"/>
    <col min="13" max="13" width="8.7109375" style="379" customWidth="1"/>
    <col min="14" max="63" width="9.140625" style="389" customWidth="1"/>
    <col min="64" max="16384" width="9.140625" style="379" customWidth="1"/>
  </cols>
  <sheetData>
    <row r="1" spans="1:5" s="376" customFormat="1" ht="12.75">
      <c r="A1" s="377" t="s">
        <v>491</v>
      </c>
      <c r="E1" s="377"/>
    </row>
    <row r="2" spans="1:2" s="376" customFormat="1" ht="12.75">
      <c r="A2" s="376" t="s">
        <v>27</v>
      </c>
      <c r="B2" s="376" t="s">
        <v>230</v>
      </c>
    </row>
    <row r="3" spans="2:6" s="376" customFormat="1" ht="12.75">
      <c r="B3" s="381"/>
      <c r="F3" s="381"/>
    </row>
    <row r="4" spans="1:14" s="376" customFormat="1" ht="12.75">
      <c r="A4" s="382">
        <v>-1</v>
      </c>
      <c r="B4" s="384"/>
      <c r="C4" s="382" t="s">
        <v>28</v>
      </c>
      <c r="D4" s="383"/>
      <c r="E4" s="382"/>
      <c r="F4" s="384"/>
      <c r="G4" s="382"/>
      <c r="H4" s="383"/>
      <c r="I4" s="379"/>
      <c r="J4" s="472">
        <f>SUM(M54:M67)</f>
        <v>3132</v>
      </c>
      <c r="K4" s="472">
        <f>SUM(J4)</f>
        <v>3132</v>
      </c>
      <c r="L4" s="472">
        <f>SUM(K4)</f>
        <v>3132</v>
      </c>
      <c r="M4" s="472">
        <f>SUM(L4)</f>
        <v>3132</v>
      </c>
      <c r="N4" s="379"/>
    </row>
    <row r="5" spans="1:14" s="376" customFormat="1" ht="12.75">
      <c r="A5" s="390">
        <v>100</v>
      </c>
      <c r="B5" s="384"/>
      <c r="C5" s="390" t="s">
        <v>229</v>
      </c>
      <c r="D5" s="383"/>
      <c r="E5" s="390"/>
      <c r="F5" s="384"/>
      <c r="G5" s="390"/>
      <c r="H5" s="383"/>
      <c r="I5" s="379"/>
      <c r="J5" s="626">
        <f aca="true" t="shared" si="0" ref="J5:J15">SUM(I54:L54)</f>
        <v>2069</v>
      </c>
      <c r="K5" s="627">
        <f>J5</f>
        <v>2069</v>
      </c>
      <c r="L5" s="1075">
        <f>SUM(K5:K19)</f>
        <v>17761</v>
      </c>
      <c r="M5" s="1349">
        <f>SUM(L5:L20)</f>
        <v>17769</v>
      </c>
      <c r="N5" s="379"/>
    </row>
    <row r="6" spans="1:14" s="376" customFormat="1" ht="12.75">
      <c r="A6" s="390">
        <v>201</v>
      </c>
      <c r="B6" s="384"/>
      <c r="C6" s="390" t="s">
        <v>461</v>
      </c>
      <c r="D6" s="383"/>
      <c r="E6" s="390"/>
      <c r="F6" s="384"/>
      <c r="G6" s="390"/>
      <c r="H6" s="383"/>
      <c r="I6" s="379"/>
      <c r="J6" s="628">
        <f t="shared" si="0"/>
        <v>842</v>
      </c>
      <c r="K6" s="1359">
        <f>SUM(J6:J19)</f>
        <v>15692</v>
      </c>
      <c r="L6" s="1076"/>
      <c r="M6" s="1350"/>
      <c r="N6" s="379"/>
    </row>
    <row r="7" spans="1:14" s="376" customFormat="1" ht="12.75">
      <c r="A7" s="390">
        <v>202</v>
      </c>
      <c r="B7" s="384"/>
      <c r="C7" s="390" t="s">
        <v>462</v>
      </c>
      <c r="D7" s="383"/>
      <c r="E7" s="390"/>
      <c r="F7" s="384"/>
      <c r="G7" s="390"/>
      <c r="H7" s="383"/>
      <c r="I7" s="379"/>
      <c r="J7" s="629">
        <f t="shared" si="0"/>
        <v>272</v>
      </c>
      <c r="K7" s="1360"/>
      <c r="L7" s="1076"/>
      <c r="M7" s="1350"/>
      <c r="N7" s="379"/>
    </row>
    <row r="8" spans="1:14" s="376" customFormat="1" ht="12.75">
      <c r="A8" s="390">
        <v>203</v>
      </c>
      <c r="B8" s="384"/>
      <c r="C8" s="390" t="s">
        <v>463</v>
      </c>
      <c r="D8" s="383"/>
      <c r="E8" s="390"/>
      <c r="F8" s="384"/>
      <c r="G8" s="390"/>
      <c r="H8" s="383"/>
      <c r="I8" s="379"/>
      <c r="J8" s="629">
        <f t="shared" si="0"/>
        <v>199</v>
      </c>
      <c r="K8" s="1360"/>
      <c r="L8" s="1076"/>
      <c r="M8" s="1350"/>
      <c r="N8" s="379"/>
    </row>
    <row r="9" spans="1:14" s="376" customFormat="1" ht="12.75">
      <c r="A9" s="390">
        <v>204</v>
      </c>
      <c r="B9" s="384"/>
      <c r="C9" s="390" t="s">
        <v>464</v>
      </c>
      <c r="D9" s="383"/>
      <c r="E9" s="390"/>
      <c r="F9" s="384"/>
      <c r="G9" s="390"/>
      <c r="H9" s="383"/>
      <c r="I9" s="379"/>
      <c r="J9" s="629">
        <f t="shared" si="0"/>
        <v>171</v>
      </c>
      <c r="K9" s="1360"/>
      <c r="L9" s="1076"/>
      <c r="M9" s="1350"/>
      <c r="N9" s="379"/>
    </row>
    <row r="10" spans="1:14" s="376" customFormat="1" ht="12.75">
      <c r="A10" s="390">
        <v>205</v>
      </c>
      <c r="B10" s="384"/>
      <c r="C10" s="390" t="s">
        <v>555</v>
      </c>
      <c r="D10" s="383"/>
      <c r="E10" s="390"/>
      <c r="F10" s="384"/>
      <c r="G10" s="390"/>
      <c r="H10" s="383"/>
      <c r="I10" s="379"/>
      <c r="J10" s="629">
        <f t="shared" si="0"/>
        <v>41</v>
      </c>
      <c r="K10" s="1360"/>
      <c r="L10" s="1076"/>
      <c r="M10" s="1350"/>
      <c r="N10" s="379"/>
    </row>
    <row r="11" spans="1:14" s="376" customFormat="1" ht="12.75">
      <c r="A11" s="390">
        <v>206</v>
      </c>
      <c r="B11" s="384"/>
      <c r="C11" s="390" t="s">
        <v>465</v>
      </c>
      <c r="D11" s="383"/>
      <c r="E11" s="390"/>
      <c r="F11" s="384"/>
      <c r="G11" s="390"/>
      <c r="H11" s="383"/>
      <c r="I11" s="379"/>
      <c r="J11" s="629">
        <f t="shared" si="0"/>
        <v>455</v>
      </c>
      <c r="K11" s="1360"/>
      <c r="L11" s="1076"/>
      <c r="M11" s="1350"/>
      <c r="N11" s="379"/>
    </row>
    <row r="12" spans="1:14" s="376" customFormat="1" ht="12.75">
      <c r="A12" s="390">
        <v>207</v>
      </c>
      <c r="B12" s="384"/>
      <c r="C12" s="390" t="s">
        <v>466</v>
      </c>
      <c r="D12" s="383"/>
      <c r="E12" s="390"/>
      <c r="F12" s="384"/>
      <c r="G12" s="390"/>
      <c r="H12" s="383"/>
      <c r="I12" s="379"/>
      <c r="J12" s="629">
        <f t="shared" si="0"/>
        <v>92</v>
      </c>
      <c r="K12" s="1360"/>
      <c r="L12" s="1076"/>
      <c r="M12" s="1350"/>
      <c r="N12" s="379"/>
    </row>
    <row r="13" spans="1:14" s="376" customFormat="1" ht="12.75">
      <c r="A13" s="390">
        <v>208</v>
      </c>
      <c r="B13" s="384"/>
      <c r="C13" s="390" t="s">
        <v>467</v>
      </c>
      <c r="D13" s="383"/>
      <c r="E13" s="390"/>
      <c r="F13" s="384"/>
      <c r="G13" s="390"/>
      <c r="H13" s="383"/>
      <c r="I13" s="379"/>
      <c r="J13" s="629">
        <f t="shared" si="0"/>
        <v>59</v>
      </c>
      <c r="K13" s="1360"/>
      <c r="L13" s="1076"/>
      <c r="M13" s="1350"/>
      <c r="N13" s="379"/>
    </row>
    <row r="14" spans="1:14" s="376" customFormat="1" ht="12.75">
      <c r="A14" s="390">
        <v>209</v>
      </c>
      <c r="B14" s="384"/>
      <c r="C14" s="390" t="s">
        <v>468</v>
      </c>
      <c r="D14" s="383"/>
      <c r="E14" s="390"/>
      <c r="F14" s="384"/>
      <c r="G14" s="390"/>
      <c r="H14" s="383"/>
      <c r="I14" s="379"/>
      <c r="J14" s="629">
        <f t="shared" si="0"/>
        <v>1748</v>
      </c>
      <c r="K14" s="1360"/>
      <c r="L14" s="1076"/>
      <c r="M14" s="1350"/>
      <c r="N14" s="379"/>
    </row>
    <row r="15" spans="1:14" s="376" customFormat="1" ht="12.75">
      <c r="A15" s="390">
        <v>210</v>
      </c>
      <c r="B15" s="384"/>
      <c r="C15" s="390" t="s">
        <v>469</v>
      </c>
      <c r="D15" s="383"/>
      <c r="E15" s="390"/>
      <c r="F15" s="384"/>
      <c r="G15" s="390"/>
      <c r="H15" s="383"/>
      <c r="I15" s="379"/>
      <c r="J15" s="629">
        <f t="shared" si="0"/>
        <v>83</v>
      </c>
      <c r="K15" s="1360"/>
      <c r="L15" s="1076"/>
      <c r="M15" s="1350"/>
      <c r="N15" s="379"/>
    </row>
    <row r="16" spans="1:14" s="376" customFormat="1" ht="12.75">
      <c r="A16" s="390">
        <v>211</v>
      </c>
      <c r="B16" s="384"/>
      <c r="C16" s="390" t="s">
        <v>364</v>
      </c>
      <c r="D16" s="383"/>
      <c r="E16" s="390"/>
      <c r="F16" s="384"/>
      <c r="G16" s="390"/>
      <c r="H16" s="383"/>
      <c r="I16" s="379"/>
      <c r="J16" s="629">
        <f>SUM(I65:I66)</f>
        <v>6670</v>
      </c>
      <c r="K16" s="1360"/>
      <c r="L16" s="1076"/>
      <c r="M16" s="1350"/>
      <c r="N16" s="379"/>
    </row>
    <row r="17" spans="1:14" s="376" customFormat="1" ht="12.75">
      <c r="A17" s="390">
        <v>212</v>
      </c>
      <c r="B17" s="384"/>
      <c r="C17" s="390" t="s">
        <v>365</v>
      </c>
      <c r="D17" s="383"/>
      <c r="E17" s="390"/>
      <c r="F17" s="384"/>
      <c r="G17" s="390"/>
      <c r="H17" s="383"/>
      <c r="I17" s="379"/>
      <c r="J17" s="629">
        <f>SUM(J65:J66)</f>
        <v>4161</v>
      </c>
      <c r="K17" s="1360"/>
      <c r="L17" s="1076"/>
      <c r="M17" s="1350"/>
      <c r="N17" s="379"/>
    </row>
    <row r="18" spans="1:14" s="376" customFormat="1" ht="12.75">
      <c r="A18" s="390">
        <v>213</v>
      </c>
      <c r="B18" s="384"/>
      <c r="C18" s="390" t="s">
        <v>366</v>
      </c>
      <c r="D18" s="383"/>
      <c r="E18" s="390"/>
      <c r="F18" s="384"/>
      <c r="G18" s="390"/>
      <c r="H18" s="383"/>
      <c r="I18" s="379"/>
      <c r="J18" s="629">
        <f>SUM(L65:L66)</f>
        <v>899</v>
      </c>
      <c r="K18" s="1360"/>
      <c r="L18" s="1076"/>
      <c r="M18" s="1350"/>
      <c r="N18" s="379"/>
    </row>
    <row r="19" spans="1:14" s="376" customFormat="1" ht="12.75">
      <c r="A19" s="390">
        <v>218</v>
      </c>
      <c r="B19" s="384"/>
      <c r="C19" s="390" t="s">
        <v>367</v>
      </c>
      <c r="D19" s="383"/>
      <c r="E19" s="390"/>
      <c r="F19" s="384"/>
      <c r="G19" s="390"/>
      <c r="H19" s="383"/>
      <c r="I19" s="379"/>
      <c r="J19" s="630">
        <f>SUM(K65:K66)</f>
        <v>0</v>
      </c>
      <c r="K19" s="1361"/>
      <c r="L19" s="1077"/>
      <c r="M19" s="1350"/>
      <c r="N19" s="379"/>
    </row>
    <row r="20" spans="1:14" s="376" customFormat="1" ht="12.75" customHeight="1">
      <c r="A20" s="394" t="s">
        <v>29</v>
      </c>
      <c r="B20" s="384"/>
      <c r="C20" s="382" t="s">
        <v>30</v>
      </c>
      <c r="E20" s="394"/>
      <c r="F20" s="384"/>
      <c r="G20" s="382"/>
      <c r="I20" s="379"/>
      <c r="J20" s="631">
        <f>SUM(I67:L67)</f>
        <v>8</v>
      </c>
      <c r="K20" s="631">
        <f>SUM(J20)</f>
        <v>8</v>
      </c>
      <c r="L20" s="631">
        <f>SUM(K20)</f>
        <v>8</v>
      </c>
      <c r="M20" s="1351"/>
      <c r="N20" s="379"/>
    </row>
    <row r="21" spans="1:14" s="376" customFormat="1" ht="13.5" thickBot="1">
      <c r="A21" s="396"/>
      <c r="B21" s="397"/>
      <c r="C21" s="390"/>
      <c r="E21" s="396"/>
      <c r="F21" s="397"/>
      <c r="I21" s="379"/>
      <c r="J21" s="634"/>
      <c r="K21" s="632"/>
      <c r="L21" s="632"/>
      <c r="M21" s="633">
        <f>SUM(M4:M20)</f>
        <v>20901</v>
      </c>
      <c r="N21" s="379"/>
    </row>
    <row r="22" spans="1:13" s="376" customFormat="1" ht="14.25" thickBot="1" thickTop="1">
      <c r="A22" s="396"/>
      <c r="B22" s="397"/>
      <c r="E22" s="396"/>
      <c r="F22" s="397"/>
      <c r="I22" s="398"/>
      <c r="J22" s="398"/>
      <c r="K22" s="398"/>
      <c r="L22" s="398"/>
      <c r="M22" s="564"/>
    </row>
    <row r="23" spans="1:13" ht="12.75" customHeight="1">
      <c r="A23" s="377" t="s">
        <v>491</v>
      </c>
      <c r="B23" s="400"/>
      <c r="C23" s="400"/>
      <c r="D23" s="400"/>
      <c r="E23" s="400"/>
      <c r="F23" s="400"/>
      <c r="G23" s="400"/>
      <c r="H23" s="401"/>
      <c r="I23" s="901" t="s">
        <v>44</v>
      </c>
      <c r="J23" s="902"/>
      <c r="K23" s="902"/>
      <c r="L23" s="902"/>
      <c r="M23" s="904"/>
    </row>
    <row r="24" spans="1:13" ht="12.75">
      <c r="A24" s="400"/>
      <c r="B24" s="400"/>
      <c r="C24" s="400"/>
      <c r="D24" s="400"/>
      <c r="E24" s="400"/>
      <c r="F24" s="400"/>
      <c r="G24" s="400"/>
      <c r="H24" s="401"/>
      <c r="I24" s="905" t="s">
        <v>45</v>
      </c>
      <c r="J24" s="906"/>
      <c r="K24" s="906"/>
      <c r="L24" s="906"/>
      <c r="M24" s="908"/>
    </row>
    <row r="25" spans="1:13" ht="12.75">
      <c r="A25" s="400"/>
      <c r="B25" s="400"/>
      <c r="C25" s="400"/>
      <c r="D25" s="400"/>
      <c r="E25" s="400"/>
      <c r="F25" s="400"/>
      <c r="G25" s="400"/>
      <c r="H25" s="401"/>
      <c r="I25" s="905" t="s">
        <v>46</v>
      </c>
      <c r="J25" s="906"/>
      <c r="K25" s="906"/>
      <c r="L25" s="1093"/>
      <c r="M25" s="402" t="s">
        <v>48</v>
      </c>
    </row>
    <row r="26" spans="1:13" ht="12.75" customHeight="1">
      <c r="A26" s="400"/>
      <c r="B26" s="400"/>
      <c r="C26" s="400"/>
      <c r="D26" s="400"/>
      <c r="E26" s="400"/>
      <c r="F26" s="400"/>
      <c r="G26" s="400"/>
      <c r="H26" s="401"/>
      <c r="I26" s="1137" t="s">
        <v>47</v>
      </c>
      <c r="J26" s="1138"/>
      <c r="K26" s="1138"/>
      <c r="L26" s="1139"/>
      <c r="M26" s="1140" t="s">
        <v>49</v>
      </c>
    </row>
    <row r="27" spans="1:13" ht="12.75" customHeight="1">
      <c r="A27" s="400"/>
      <c r="B27" s="400"/>
      <c r="C27" s="400"/>
      <c r="D27" s="400"/>
      <c r="E27" s="400"/>
      <c r="F27" s="400"/>
      <c r="G27" s="400"/>
      <c r="H27" s="401"/>
      <c r="I27" s="1141" t="s">
        <v>32</v>
      </c>
      <c r="J27" s="1142"/>
      <c r="K27" s="1142"/>
      <c r="L27" s="1143"/>
      <c r="M27" s="1140"/>
    </row>
    <row r="28" spans="1:13" ht="12.75" customHeight="1">
      <c r="A28" s="400"/>
      <c r="B28" s="400"/>
      <c r="C28" s="400"/>
      <c r="D28" s="400"/>
      <c r="E28" s="400"/>
      <c r="F28" s="400"/>
      <c r="G28" s="400"/>
      <c r="H28" s="401"/>
      <c r="I28" s="1144" t="s">
        <v>68</v>
      </c>
      <c r="J28" s="1091"/>
      <c r="K28" s="1091"/>
      <c r="L28" s="1092"/>
      <c r="M28" s="1140"/>
    </row>
    <row r="29" spans="1:13" ht="25.5">
      <c r="A29" s="400"/>
      <c r="B29" s="400"/>
      <c r="C29" s="400"/>
      <c r="D29" s="400"/>
      <c r="E29" s="400"/>
      <c r="F29" s="400"/>
      <c r="G29" s="400"/>
      <c r="H29" s="401"/>
      <c r="I29" s="618" t="s">
        <v>75</v>
      </c>
      <c r="J29" s="580" t="s">
        <v>227</v>
      </c>
      <c r="K29" s="403">
        <v>19</v>
      </c>
      <c r="L29" s="403" t="s">
        <v>231</v>
      </c>
      <c r="M29" s="1140"/>
    </row>
    <row r="30" spans="1:13" ht="51.75" thickBot="1">
      <c r="A30" s="405"/>
      <c r="B30" s="405"/>
      <c r="C30" s="405"/>
      <c r="D30" s="405"/>
      <c r="E30" s="405"/>
      <c r="F30" s="405"/>
      <c r="G30" s="405"/>
      <c r="H30" s="406"/>
      <c r="I30" s="453" t="s">
        <v>228</v>
      </c>
      <c r="J30" s="580" t="s">
        <v>226</v>
      </c>
      <c r="K30" s="580" t="s">
        <v>43</v>
      </c>
      <c r="L30" s="580" t="s">
        <v>199</v>
      </c>
      <c r="M30" s="1140"/>
    </row>
    <row r="31" spans="1:63" ht="16.5" thickBot="1">
      <c r="A31" s="836" t="s">
        <v>222</v>
      </c>
      <c r="B31" s="839" t="s">
        <v>223</v>
      </c>
      <c r="C31" s="569">
        <v>1</v>
      </c>
      <c r="D31" s="570" t="s">
        <v>224</v>
      </c>
      <c r="E31" s="567"/>
      <c r="F31" s="568"/>
      <c r="G31" s="569"/>
      <c r="H31" s="582"/>
      <c r="I31" s="855">
        <v>100</v>
      </c>
      <c r="J31" s="856"/>
      <c r="K31" s="856"/>
      <c r="L31" s="1362"/>
      <c r="M31" s="1352">
        <v>-1</v>
      </c>
      <c r="BH31" s="379"/>
      <c r="BI31" s="379"/>
      <c r="BJ31" s="379"/>
      <c r="BK31" s="379"/>
    </row>
    <row r="32" spans="1:63" ht="25.5">
      <c r="A32" s="837"/>
      <c r="B32" s="840"/>
      <c r="C32" s="927">
        <v>2</v>
      </c>
      <c r="D32" s="1363" t="s">
        <v>225</v>
      </c>
      <c r="E32" s="940" t="s">
        <v>470</v>
      </c>
      <c r="F32" s="930" t="s">
        <v>471</v>
      </c>
      <c r="G32" s="437">
        <v>1</v>
      </c>
      <c r="H32" s="571" t="s">
        <v>472</v>
      </c>
      <c r="I32" s="860">
        <v>201</v>
      </c>
      <c r="J32" s="861"/>
      <c r="K32" s="861"/>
      <c r="L32" s="1355"/>
      <c r="M32" s="1353"/>
      <c r="BH32" s="379"/>
      <c r="BI32" s="379"/>
      <c r="BJ32" s="379"/>
      <c r="BK32" s="379"/>
    </row>
    <row r="33" spans="1:63" ht="18" customHeight="1">
      <c r="A33" s="837"/>
      <c r="B33" s="840"/>
      <c r="C33" s="828"/>
      <c r="D33" s="1135"/>
      <c r="E33" s="922"/>
      <c r="F33" s="840"/>
      <c r="G33" s="437">
        <v>2</v>
      </c>
      <c r="H33" s="571" t="s">
        <v>473</v>
      </c>
      <c r="I33" s="1356">
        <v>202</v>
      </c>
      <c r="J33" s="1357"/>
      <c r="K33" s="1357"/>
      <c r="L33" s="1358"/>
      <c r="M33" s="1353"/>
      <c r="BH33" s="379"/>
      <c r="BI33" s="379"/>
      <c r="BJ33" s="379"/>
      <c r="BK33" s="379"/>
    </row>
    <row r="34" spans="1:63" ht="15.75">
      <c r="A34" s="837"/>
      <c r="B34" s="840"/>
      <c r="C34" s="828"/>
      <c r="D34" s="1135"/>
      <c r="E34" s="922"/>
      <c r="F34" s="840"/>
      <c r="G34" s="437">
        <v>3</v>
      </c>
      <c r="H34" s="571" t="s">
        <v>474</v>
      </c>
      <c r="I34" s="1356">
        <v>203</v>
      </c>
      <c r="J34" s="1357"/>
      <c r="K34" s="1357"/>
      <c r="L34" s="1358"/>
      <c r="M34" s="1353"/>
      <c r="BH34" s="379"/>
      <c r="BI34" s="379"/>
      <c r="BJ34" s="379"/>
      <c r="BK34" s="379"/>
    </row>
    <row r="35" spans="1:63" ht="15.75">
      <c r="A35" s="837"/>
      <c r="B35" s="840"/>
      <c r="C35" s="828"/>
      <c r="D35" s="1135"/>
      <c r="E35" s="922"/>
      <c r="F35" s="840"/>
      <c r="G35" s="437">
        <v>4</v>
      </c>
      <c r="H35" s="571" t="s">
        <v>475</v>
      </c>
      <c r="I35" s="1356">
        <v>204</v>
      </c>
      <c r="J35" s="1357"/>
      <c r="K35" s="1357"/>
      <c r="L35" s="1358"/>
      <c r="M35" s="1353"/>
      <c r="BH35" s="379"/>
      <c r="BI35" s="379"/>
      <c r="BJ35" s="379"/>
      <c r="BK35" s="379"/>
    </row>
    <row r="36" spans="1:63" ht="17.25" customHeight="1">
      <c r="A36" s="837"/>
      <c r="B36" s="840"/>
      <c r="C36" s="828"/>
      <c r="D36" s="1135"/>
      <c r="E36" s="922"/>
      <c r="F36" s="840"/>
      <c r="G36" s="437">
        <v>5</v>
      </c>
      <c r="H36" s="571" t="s">
        <v>476</v>
      </c>
      <c r="I36" s="1356">
        <v>205</v>
      </c>
      <c r="J36" s="1357"/>
      <c r="K36" s="1357"/>
      <c r="L36" s="1358"/>
      <c r="M36" s="1353"/>
      <c r="BH36" s="379"/>
      <c r="BI36" s="379"/>
      <c r="BJ36" s="379"/>
      <c r="BK36" s="379"/>
    </row>
    <row r="37" spans="1:63" ht="15.75">
      <c r="A37" s="837"/>
      <c r="B37" s="840"/>
      <c r="C37" s="828"/>
      <c r="D37" s="1135"/>
      <c r="E37" s="922"/>
      <c r="F37" s="840"/>
      <c r="G37" s="437">
        <v>6</v>
      </c>
      <c r="H37" s="571" t="s">
        <v>477</v>
      </c>
      <c r="I37" s="1356">
        <v>206</v>
      </c>
      <c r="J37" s="1357"/>
      <c r="K37" s="1357"/>
      <c r="L37" s="1358"/>
      <c r="M37" s="1353"/>
      <c r="BH37" s="379"/>
      <c r="BI37" s="379"/>
      <c r="BJ37" s="379"/>
      <c r="BK37" s="379"/>
    </row>
    <row r="38" spans="1:63" ht="15.75">
      <c r="A38" s="837"/>
      <c r="B38" s="840"/>
      <c r="C38" s="828"/>
      <c r="D38" s="1135"/>
      <c r="E38" s="922"/>
      <c r="F38" s="840"/>
      <c r="G38" s="437">
        <v>7</v>
      </c>
      <c r="H38" s="571" t="s">
        <v>478</v>
      </c>
      <c r="I38" s="1356">
        <v>207</v>
      </c>
      <c r="J38" s="1357"/>
      <c r="K38" s="1357"/>
      <c r="L38" s="1358"/>
      <c r="M38" s="1353"/>
      <c r="BH38" s="379"/>
      <c r="BI38" s="379"/>
      <c r="BJ38" s="379"/>
      <c r="BK38" s="379"/>
    </row>
    <row r="39" spans="1:63" ht="15.75">
      <c r="A39" s="837"/>
      <c r="B39" s="840"/>
      <c r="C39" s="828"/>
      <c r="D39" s="1135"/>
      <c r="E39" s="922"/>
      <c r="F39" s="840"/>
      <c r="G39" s="437">
        <v>8</v>
      </c>
      <c r="H39" s="571" t="s">
        <v>479</v>
      </c>
      <c r="I39" s="1356">
        <v>208</v>
      </c>
      <c r="J39" s="1357"/>
      <c r="K39" s="1357"/>
      <c r="L39" s="1358"/>
      <c r="M39" s="1353"/>
      <c r="BH39" s="379"/>
      <c r="BI39" s="379"/>
      <c r="BJ39" s="379"/>
      <c r="BK39" s="379"/>
    </row>
    <row r="40" spans="1:63" ht="15.75">
      <c r="A40" s="837"/>
      <c r="B40" s="840"/>
      <c r="C40" s="828"/>
      <c r="D40" s="1135"/>
      <c r="E40" s="922"/>
      <c r="F40" s="840"/>
      <c r="G40" s="437">
        <v>9</v>
      </c>
      <c r="H40" s="571" t="s">
        <v>480</v>
      </c>
      <c r="I40" s="1356">
        <v>209</v>
      </c>
      <c r="J40" s="1357"/>
      <c r="K40" s="1357"/>
      <c r="L40" s="1358"/>
      <c r="M40" s="1353"/>
      <c r="BH40" s="379"/>
      <c r="BI40" s="379"/>
      <c r="BJ40" s="379"/>
      <c r="BK40" s="379"/>
    </row>
    <row r="41" spans="1:63" ht="15.75">
      <c r="A41" s="837"/>
      <c r="B41" s="840"/>
      <c r="C41" s="828"/>
      <c r="D41" s="1135"/>
      <c r="E41" s="922"/>
      <c r="F41" s="840"/>
      <c r="G41" s="437">
        <v>10</v>
      </c>
      <c r="H41" s="571" t="s">
        <v>481</v>
      </c>
      <c r="I41" s="1356">
        <v>210</v>
      </c>
      <c r="J41" s="1357"/>
      <c r="K41" s="1357"/>
      <c r="L41" s="1358"/>
      <c r="M41" s="1353"/>
      <c r="BH41" s="379"/>
      <c r="BI41" s="379"/>
      <c r="BJ41" s="379"/>
      <c r="BK41" s="379"/>
    </row>
    <row r="42" spans="1:63" ht="13.5" customHeight="1">
      <c r="A42" s="837"/>
      <c r="B42" s="840"/>
      <c r="C42" s="828"/>
      <c r="D42" s="1135"/>
      <c r="E42" s="922"/>
      <c r="F42" s="840"/>
      <c r="G42" s="437" t="s">
        <v>492</v>
      </c>
      <c r="H42" s="571" t="s">
        <v>482</v>
      </c>
      <c r="I42" s="1370">
        <v>211</v>
      </c>
      <c r="J42" s="1364">
        <v>212</v>
      </c>
      <c r="K42" s="1366">
        <v>218</v>
      </c>
      <c r="L42" s="1368">
        <v>213</v>
      </c>
      <c r="M42" s="1353"/>
      <c r="BH42" s="379"/>
      <c r="BI42" s="379"/>
      <c r="BJ42" s="379"/>
      <c r="BK42" s="379"/>
    </row>
    <row r="43" spans="1:63" ht="17.25" customHeight="1" thickBot="1">
      <c r="A43" s="837"/>
      <c r="B43" s="840"/>
      <c r="C43" s="843"/>
      <c r="D43" s="1136"/>
      <c r="E43" s="923"/>
      <c r="F43" s="924"/>
      <c r="G43" s="437" t="s">
        <v>62</v>
      </c>
      <c r="H43" s="571"/>
      <c r="I43" s="1371"/>
      <c r="J43" s="1365"/>
      <c r="K43" s="1367"/>
      <c r="L43" s="1369"/>
      <c r="M43" s="1353"/>
      <c r="BH43" s="379"/>
      <c r="BI43" s="379"/>
      <c r="BJ43" s="379"/>
      <c r="BK43" s="379"/>
    </row>
    <row r="44" spans="1:63" ht="15.75" customHeight="1" thickBot="1">
      <c r="A44" s="838"/>
      <c r="B44" s="841"/>
      <c r="C44" s="442" t="s">
        <v>62</v>
      </c>
      <c r="D44" s="451" t="s">
        <v>29</v>
      </c>
      <c r="E44" s="574"/>
      <c r="F44" s="575"/>
      <c r="G44" s="576"/>
      <c r="H44" s="577"/>
      <c r="I44" s="1372" t="s">
        <v>29</v>
      </c>
      <c r="J44" s="1373"/>
      <c r="K44" s="1373"/>
      <c r="L44" s="1374"/>
      <c r="M44" s="1354"/>
      <c r="BH44" s="379"/>
      <c r="BI44" s="379"/>
      <c r="BJ44" s="379"/>
      <c r="BK44" s="379"/>
    </row>
    <row r="45" spans="9:63" ht="13.5" thickBot="1">
      <c r="I45" s="414"/>
      <c r="J45" s="414"/>
      <c r="K45" s="414"/>
      <c r="L45" s="414"/>
      <c r="M45" s="414"/>
      <c r="BI45" s="379"/>
      <c r="BJ45" s="379"/>
      <c r="BK45" s="379"/>
    </row>
    <row r="46" spans="1:13" ht="12.75" customHeight="1">
      <c r="A46" s="377" t="s">
        <v>491</v>
      </c>
      <c r="B46" s="400"/>
      <c r="C46" s="400"/>
      <c r="D46" s="400"/>
      <c r="E46" s="400"/>
      <c r="F46" s="400"/>
      <c r="G46" s="400"/>
      <c r="H46" s="401"/>
      <c r="I46" s="901" t="s">
        <v>44</v>
      </c>
      <c r="J46" s="902"/>
      <c r="K46" s="902"/>
      <c r="L46" s="902"/>
      <c r="M46" s="904"/>
    </row>
    <row r="47" spans="1:13" ht="12.75">
      <c r="A47" s="400"/>
      <c r="B47" s="400"/>
      <c r="C47" s="400"/>
      <c r="D47" s="400"/>
      <c r="E47" s="400"/>
      <c r="F47" s="400"/>
      <c r="G47" s="400"/>
      <c r="H47" s="401"/>
      <c r="I47" s="905" t="s">
        <v>45</v>
      </c>
      <c r="J47" s="906"/>
      <c r="K47" s="906"/>
      <c r="L47" s="906"/>
      <c r="M47" s="908"/>
    </row>
    <row r="48" spans="1:13" ht="12.75">
      <c r="A48" s="400"/>
      <c r="B48" s="400"/>
      <c r="C48" s="400"/>
      <c r="D48" s="400"/>
      <c r="E48" s="400"/>
      <c r="F48" s="400"/>
      <c r="G48" s="400"/>
      <c r="H48" s="401"/>
      <c r="I48" s="905" t="s">
        <v>46</v>
      </c>
      <c r="J48" s="906"/>
      <c r="K48" s="906"/>
      <c r="L48" s="1093"/>
      <c r="M48" s="402" t="s">
        <v>48</v>
      </c>
    </row>
    <row r="49" spans="1:13" ht="12.75" customHeight="1">
      <c r="A49" s="400"/>
      <c r="B49" s="400"/>
      <c r="C49" s="400"/>
      <c r="D49" s="400"/>
      <c r="E49" s="400"/>
      <c r="F49" s="400"/>
      <c r="G49" s="400"/>
      <c r="H49" s="401"/>
      <c r="I49" s="1137" t="s">
        <v>47</v>
      </c>
      <c r="J49" s="1138"/>
      <c r="K49" s="1138"/>
      <c r="L49" s="1139"/>
      <c r="M49" s="1140" t="s">
        <v>49</v>
      </c>
    </row>
    <row r="50" spans="1:13" ht="12.75" customHeight="1">
      <c r="A50" s="400"/>
      <c r="B50" s="400"/>
      <c r="C50" s="400"/>
      <c r="D50" s="400"/>
      <c r="E50" s="400"/>
      <c r="F50" s="400"/>
      <c r="G50" s="400"/>
      <c r="H50" s="401"/>
      <c r="I50" s="1141" t="s">
        <v>32</v>
      </c>
      <c r="J50" s="1142"/>
      <c r="K50" s="1142"/>
      <c r="L50" s="1143"/>
      <c r="M50" s="1140"/>
    </row>
    <row r="51" spans="1:13" ht="12.75" customHeight="1">
      <c r="A51" s="400"/>
      <c r="B51" s="400"/>
      <c r="C51" s="400"/>
      <c r="D51" s="400"/>
      <c r="E51" s="400"/>
      <c r="F51" s="400"/>
      <c r="G51" s="400"/>
      <c r="H51" s="401"/>
      <c r="I51" s="1144" t="s">
        <v>68</v>
      </c>
      <c r="J51" s="1091"/>
      <c r="K51" s="1091"/>
      <c r="L51" s="1092"/>
      <c r="M51" s="1140"/>
    </row>
    <row r="52" spans="1:13" ht="25.5">
      <c r="A52" s="400"/>
      <c r="B52" s="400"/>
      <c r="C52" s="400"/>
      <c r="D52" s="400"/>
      <c r="E52" s="400"/>
      <c r="F52" s="400"/>
      <c r="G52" s="400"/>
      <c r="H52" s="401"/>
      <c r="I52" s="618" t="s">
        <v>75</v>
      </c>
      <c r="J52" s="580" t="s">
        <v>227</v>
      </c>
      <c r="K52" s="403">
        <v>19</v>
      </c>
      <c r="L52" s="403" t="s">
        <v>231</v>
      </c>
      <c r="M52" s="1140"/>
    </row>
    <row r="53" spans="1:13" ht="51.75" thickBot="1">
      <c r="A53" s="405"/>
      <c r="B53" s="405"/>
      <c r="C53" s="405"/>
      <c r="D53" s="405"/>
      <c r="E53" s="405"/>
      <c r="F53" s="405"/>
      <c r="G53" s="405"/>
      <c r="H53" s="406"/>
      <c r="I53" s="453" t="s">
        <v>228</v>
      </c>
      <c r="J53" s="580" t="s">
        <v>226</v>
      </c>
      <c r="K53" s="580" t="s">
        <v>43</v>
      </c>
      <c r="L53" s="580" t="s">
        <v>199</v>
      </c>
      <c r="M53" s="1140"/>
    </row>
    <row r="54" spans="1:63" ht="16.5" customHeight="1" thickBot="1">
      <c r="A54" s="836" t="s">
        <v>222</v>
      </c>
      <c r="B54" s="839" t="s">
        <v>223</v>
      </c>
      <c r="C54" s="569">
        <v>1</v>
      </c>
      <c r="D54" s="570" t="s">
        <v>224</v>
      </c>
      <c r="E54" s="567"/>
      <c r="F54" s="568"/>
      <c r="G54" s="569"/>
      <c r="H54" s="582"/>
      <c r="I54" s="619">
        <v>683</v>
      </c>
      <c r="J54" s="620">
        <v>36</v>
      </c>
      <c r="K54" s="620">
        <v>19</v>
      </c>
      <c r="L54" s="621">
        <v>1331</v>
      </c>
      <c r="M54" s="682">
        <v>0</v>
      </c>
      <c r="S54" s="462"/>
      <c r="U54" s="462"/>
      <c r="BH54" s="379"/>
      <c r="BI54" s="379"/>
      <c r="BJ54" s="379"/>
      <c r="BK54" s="379"/>
    </row>
    <row r="55" spans="1:63" ht="23.25" customHeight="1">
      <c r="A55" s="837"/>
      <c r="B55" s="840"/>
      <c r="C55" s="927">
        <v>2</v>
      </c>
      <c r="D55" s="1363" t="s">
        <v>225</v>
      </c>
      <c r="E55" s="940" t="s">
        <v>470</v>
      </c>
      <c r="F55" s="930" t="s">
        <v>471</v>
      </c>
      <c r="G55" s="437">
        <v>1</v>
      </c>
      <c r="H55" s="571" t="s">
        <v>472</v>
      </c>
      <c r="I55" s="705">
        <v>2</v>
      </c>
      <c r="J55" s="706">
        <v>0</v>
      </c>
      <c r="K55" s="638">
        <v>0</v>
      </c>
      <c r="L55" s="639">
        <v>840</v>
      </c>
      <c r="M55" s="683">
        <v>0</v>
      </c>
      <c r="BH55" s="379"/>
      <c r="BI55" s="379"/>
      <c r="BJ55" s="379"/>
      <c r="BK55" s="379"/>
    </row>
    <row r="56" spans="1:63" ht="16.5" customHeight="1">
      <c r="A56" s="837"/>
      <c r="B56" s="840"/>
      <c r="C56" s="828"/>
      <c r="D56" s="1135"/>
      <c r="E56" s="922"/>
      <c r="F56" s="840"/>
      <c r="G56" s="437">
        <v>2</v>
      </c>
      <c r="H56" s="571" t="s">
        <v>473</v>
      </c>
      <c r="I56" s="707">
        <v>0</v>
      </c>
      <c r="J56" s="708">
        <v>0</v>
      </c>
      <c r="K56" s="709">
        <v>0</v>
      </c>
      <c r="L56" s="710">
        <v>272</v>
      </c>
      <c r="M56" s="683">
        <v>0</v>
      </c>
      <c r="BH56" s="379"/>
      <c r="BI56" s="379"/>
      <c r="BJ56" s="379"/>
      <c r="BK56" s="379"/>
    </row>
    <row r="57" spans="1:63" ht="16.5" customHeight="1">
      <c r="A57" s="837"/>
      <c r="B57" s="840"/>
      <c r="C57" s="828"/>
      <c r="D57" s="1135"/>
      <c r="E57" s="922"/>
      <c r="F57" s="840"/>
      <c r="G57" s="437">
        <v>3</v>
      </c>
      <c r="H57" s="571" t="s">
        <v>474</v>
      </c>
      <c r="I57" s="707">
        <v>0</v>
      </c>
      <c r="J57" s="708">
        <v>0</v>
      </c>
      <c r="K57" s="709">
        <v>1</v>
      </c>
      <c r="L57" s="710">
        <v>198</v>
      </c>
      <c r="M57" s="683">
        <v>0</v>
      </c>
      <c r="BH57" s="379"/>
      <c r="BI57" s="379"/>
      <c r="BJ57" s="379"/>
      <c r="BK57" s="379"/>
    </row>
    <row r="58" spans="1:63" ht="16.5" customHeight="1">
      <c r="A58" s="837"/>
      <c r="B58" s="840"/>
      <c r="C58" s="828"/>
      <c r="D58" s="1135"/>
      <c r="E58" s="922"/>
      <c r="F58" s="840"/>
      <c r="G58" s="437">
        <v>4</v>
      </c>
      <c r="H58" s="571" t="s">
        <v>475</v>
      </c>
      <c r="I58" s="707">
        <v>0</v>
      </c>
      <c r="J58" s="708">
        <v>0</v>
      </c>
      <c r="K58" s="709">
        <v>0</v>
      </c>
      <c r="L58" s="710">
        <v>171</v>
      </c>
      <c r="M58" s="683">
        <v>0</v>
      </c>
      <c r="BH58" s="379"/>
      <c r="BI58" s="379"/>
      <c r="BJ58" s="379"/>
      <c r="BK58" s="379"/>
    </row>
    <row r="59" spans="1:63" ht="16.5" customHeight="1">
      <c r="A59" s="837"/>
      <c r="B59" s="840"/>
      <c r="C59" s="828"/>
      <c r="D59" s="1135"/>
      <c r="E59" s="922"/>
      <c r="F59" s="840"/>
      <c r="G59" s="437">
        <v>5</v>
      </c>
      <c r="H59" s="571" t="s">
        <v>476</v>
      </c>
      <c r="I59" s="707">
        <v>0</v>
      </c>
      <c r="J59" s="708">
        <v>0</v>
      </c>
      <c r="K59" s="709">
        <v>0</v>
      </c>
      <c r="L59" s="710">
        <v>41</v>
      </c>
      <c r="M59" s="683">
        <v>0</v>
      </c>
      <c r="BH59" s="379"/>
      <c r="BI59" s="379"/>
      <c r="BJ59" s="379"/>
      <c r="BK59" s="379"/>
    </row>
    <row r="60" spans="1:63" ht="16.5" customHeight="1">
      <c r="A60" s="837"/>
      <c r="B60" s="840"/>
      <c r="C60" s="828"/>
      <c r="D60" s="1135"/>
      <c r="E60" s="922"/>
      <c r="F60" s="840"/>
      <c r="G60" s="437">
        <v>6</v>
      </c>
      <c r="H60" s="571" t="s">
        <v>477</v>
      </c>
      <c r="I60" s="707">
        <v>0</v>
      </c>
      <c r="J60" s="708">
        <v>0</v>
      </c>
      <c r="K60" s="709">
        <v>1</v>
      </c>
      <c r="L60" s="710">
        <v>454</v>
      </c>
      <c r="M60" s="683">
        <v>0</v>
      </c>
      <c r="BH60" s="379"/>
      <c r="BI60" s="379"/>
      <c r="BJ60" s="379"/>
      <c r="BK60" s="379"/>
    </row>
    <row r="61" spans="1:63" ht="16.5" customHeight="1">
      <c r="A61" s="837"/>
      <c r="B61" s="840"/>
      <c r="C61" s="828"/>
      <c r="D61" s="1135"/>
      <c r="E61" s="922"/>
      <c r="F61" s="840"/>
      <c r="G61" s="437">
        <v>7</v>
      </c>
      <c r="H61" s="571" t="s">
        <v>478</v>
      </c>
      <c r="I61" s="707">
        <v>0</v>
      </c>
      <c r="J61" s="708">
        <v>0</v>
      </c>
      <c r="K61" s="709">
        <v>0</v>
      </c>
      <c r="L61" s="710">
        <v>92</v>
      </c>
      <c r="M61" s="683">
        <v>0</v>
      </c>
      <c r="BH61" s="379"/>
      <c r="BI61" s="379"/>
      <c r="BJ61" s="379"/>
      <c r="BK61" s="379"/>
    </row>
    <row r="62" spans="1:63" ht="16.5" customHeight="1">
      <c r="A62" s="837"/>
      <c r="B62" s="840"/>
      <c r="C62" s="828"/>
      <c r="D62" s="1135"/>
      <c r="E62" s="922"/>
      <c r="F62" s="840"/>
      <c r="G62" s="437">
        <v>8</v>
      </c>
      <c r="H62" s="571" t="s">
        <v>479</v>
      </c>
      <c r="I62" s="707">
        <v>0</v>
      </c>
      <c r="J62" s="708">
        <v>0</v>
      </c>
      <c r="K62" s="709">
        <v>1</v>
      </c>
      <c r="L62" s="710">
        <v>58</v>
      </c>
      <c r="M62" s="683">
        <v>0</v>
      </c>
      <c r="BH62" s="379"/>
      <c r="BI62" s="379"/>
      <c r="BJ62" s="379"/>
      <c r="BK62" s="379"/>
    </row>
    <row r="63" spans="1:63" ht="16.5" customHeight="1">
      <c r="A63" s="837"/>
      <c r="B63" s="840"/>
      <c r="C63" s="828"/>
      <c r="D63" s="1135"/>
      <c r="E63" s="922"/>
      <c r="F63" s="840"/>
      <c r="G63" s="437">
        <v>9</v>
      </c>
      <c r="H63" s="571" t="s">
        <v>480</v>
      </c>
      <c r="I63" s="707">
        <v>0</v>
      </c>
      <c r="J63" s="708">
        <v>0</v>
      </c>
      <c r="K63" s="709">
        <v>4</v>
      </c>
      <c r="L63" s="710">
        <v>1744</v>
      </c>
      <c r="M63" s="683">
        <v>0</v>
      </c>
      <c r="S63" s="462"/>
      <c r="U63" s="462"/>
      <c r="BH63" s="379"/>
      <c r="BI63" s="379"/>
      <c r="BJ63" s="379"/>
      <c r="BK63" s="379"/>
    </row>
    <row r="64" spans="1:63" ht="16.5" customHeight="1">
      <c r="A64" s="837"/>
      <c r="B64" s="840"/>
      <c r="C64" s="828"/>
      <c r="D64" s="1135"/>
      <c r="E64" s="922"/>
      <c r="F64" s="840"/>
      <c r="G64" s="437">
        <v>10</v>
      </c>
      <c r="H64" s="571" t="s">
        <v>481</v>
      </c>
      <c r="I64" s="707">
        <v>0</v>
      </c>
      <c r="J64" s="708">
        <v>0</v>
      </c>
      <c r="K64" s="709">
        <v>50</v>
      </c>
      <c r="L64" s="710">
        <v>33</v>
      </c>
      <c r="M64" s="683">
        <v>0</v>
      </c>
      <c r="BH64" s="379"/>
      <c r="BI64" s="379"/>
      <c r="BJ64" s="379"/>
      <c r="BK64" s="379"/>
    </row>
    <row r="65" spans="1:63" ht="16.5" customHeight="1">
      <c r="A65" s="837"/>
      <c r="B65" s="840"/>
      <c r="C65" s="828"/>
      <c r="D65" s="1135"/>
      <c r="E65" s="922"/>
      <c r="F65" s="840"/>
      <c r="G65" s="437" t="s">
        <v>492</v>
      </c>
      <c r="H65" s="571" t="s">
        <v>482</v>
      </c>
      <c r="I65" s="711">
        <v>0</v>
      </c>
      <c r="J65" s="713">
        <v>0</v>
      </c>
      <c r="K65" s="703">
        <v>0</v>
      </c>
      <c r="L65" s="704">
        <v>33</v>
      </c>
      <c r="M65" s="683">
        <v>0</v>
      </c>
      <c r="BH65" s="379"/>
      <c r="BI65" s="379"/>
      <c r="BJ65" s="379"/>
      <c r="BK65" s="379"/>
    </row>
    <row r="66" spans="1:63" ht="16.5" customHeight="1" thickBot="1">
      <c r="A66" s="837"/>
      <c r="B66" s="840"/>
      <c r="C66" s="843"/>
      <c r="D66" s="1136"/>
      <c r="E66" s="923"/>
      <c r="F66" s="924"/>
      <c r="G66" s="437" t="s">
        <v>62</v>
      </c>
      <c r="H66" s="571"/>
      <c r="I66" s="712">
        <v>6670</v>
      </c>
      <c r="J66" s="714">
        <v>4161</v>
      </c>
      <c r="K66" s="624">
        <v>0</v>
      </c>
      <c r="L66" s="625">
        <v>866</v>
      </c>
      <c r="M66" s="683">
        <v>0</v>
      </c>
      <c r="P66" s="462"/>
      <c r="Q66" s="462"/>
      <c r="U66" s="462"/>
      <c r="BH66" s="379"/>
      <c r="BI66" s="379"/>
      <c r="BJ66" s="379"/>
      <c r="BK66" s="379"/>
    </row>
    <row r="67" spans="1:63" ht="16.5" customHeight="1" thickBot="1">
      <c r="A67" s="838"/>
      <c r="B67" s="841"/>
      <c r="C67" s="442" t="s">
        <v>62</v>
      </c>
      <c r="D67" s="451" t="s">
        <v>29</v>
      </c>
      <c r="E67" s="574"/>
      <c r="F67" s="575"/>
      <c r="G67" s="576"/>
      <c r="H67" s="577"/>
      <c r="I67" s="622">
        <v>0</v>
      </c>
      <c r="J67" s="469">
        <v>0</v>
      </c>
      <c r="K67" s="469">
        <v>0</v>
      </c>
      <c r="L67" s="623">
        <v>8</v>
      </c>
      <c r="M67" s="505">
        <v>3132</v>
      </c>
      <c r="T67" s="462"/>
      <c r="U67" s="462"/>
      <c r="BH67" s="379"/>
      <c r="BI67" s="379"/>
      <c r="BJ67" s="379"/>
      <c r="BK67" s="379"/>
    </row>
  </sheetData>
  <sheetProtection/>
  <mergeCells count="46">
    <mergeCell ref="A54:A67"/>
    <mergeCell ref="B54:B67"/>
    <mergeCell ref="C55:C66"/>
    <mergeCell ref="D55:D66"/>
    <mergeCell ref="E55:E66"/>
    <mergeCell ref="F55:F66"/>
    <mergeCell ref="I44:L44"/>
    <mergeCell ref="I46:M46"/>
    <mergeCell ref="I47:M47"/>
    <mergeCell ref="I48:L48"/>
    <mergeCell ref="I49:L49"/>
    <mergeCell ref="M49:M53"/>
    <mergeCell ref="I50:L50"/>
    <mergeCell ref="I51:L51"/>
    <mergeCell ref="K42:K43"/>
    <mergeCell ref="L42:L43"/>
    <mergeCell ref="I39:L39"/>
    <mergeCell ref="I40:L40"/>
    <mergeCell ref="I41:L41"/>
    <mergeCell ref="I42:I43"/>
    <mergeCell ref="K6:K19"/>
    <mergeCell ref="A31:A44"/>
    <mergeCell ref="B31:B44"/>
    <mergeCell ref="I31:L31"/>
    <mergeCell ref="C32:C43"/>
    <mergeCell ref="D32:D43"/>
    <mergeCell ref="E32:E43"/>
    <mergeCell ref="F32:F43"/>
    <mergeCell ref="I38:L38"/>
    <mergeCell ref="J42:J43"/>
    <mergeCell ref="I24:M24"/>
    <mergeCell ref="I25:L25"/>
    <mergeCell ref="I26:L26"/>
    <mergeCell ref="M26:M30"/>
    <mergeCell ref="I27:L27"/>
    <mergeCell ref="I28:L28"/>
    <mergeCell ref="L5:L19"/>
    <mergeCell ref="M5:M20"/>
    <mergeCell ref="M31:M44"/>
    <mergeCell ref="I32:L32"/>
    <mergeCell ref="I33:L33"/>
    <mergeCell ref="I34:L34"/>
    <mergeCell ref="I35:L35"/>
    <mergeCell ref="I36:L36"/>
    <mergeCell ref="I37:L37"/>
    <mergeCell ref="I23:M23"/>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76" r:id="rId1"/>
  <headerFooter alignWithMargins="0">
    <oddHeader>&amp;C&amp;"Arial,Bold"&amp;12PSEARCH IT00</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CH154"/>
  <sheetViews>
    <sheetView view="pageBreakPreview" zoomScale="75" zoomScaleSheetLayoutView="75"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4.7109375" style="8" customWidth="1"/>
    <col min="2" max="2" width="3.00390625" style="8" customWidth="1"/>
    <col min="3" max="3" width="3.140625" style="8" customWidth="1"/>
    <col min="4" max="4" width="6.8515625" style="8" customWidth="1"/>
    <col min="5" max="6" width="5.00390625" style="8" customWidth="1"/>
    <col min="7" max="7" width="5.57421875" style="8" customWidth="1"/>
    <col min="8" max="8" width="10.57421875" style="8" customWidth="1"/>
    <col min="9" max="10" width="2.140625" style="8" customWidth="1"/>
    <col min="11" max="11" width="3.8515625" style="8" customWidth="1"/>
    <col min="12" max="12" width="16.28125" style="8" customWidth="1"/>
    <col min="13" max="13" width="10.7109375" style="8" customWidth="1"/>
    <col min="14" max="14" width="11.00390625" style="8" customWidth="1"/>
    <col min="15" max="15" width="10.00390625" style="8" customWidth="1"/>
    <col min="16" max="16" width="14.57421875" style="8" customWidth="1"/>
    <col min="17" max="17" width="11.140625" style="8" customWidth="1"/>
    <col min="18" max="18" width="13.421875" style="8" customWidth="1"/>
    <col min="19" max="19" width="7.8515625" style="8" customWidth="1"/>
    <col min="20" max="86" width="9.140625" style="28" customWidth="1"/>
    <col min="87" max="16384" width="9.140625" style="8" customWidth="1"/>
  </cols>
  <sheetData>
    <row r="1" spans="1:12" ht="12.75">
      <c r="A1" s="1" t="s">
        <v>493</v>
      </c>
      <c r="H1" s="2"/>
      <c r="L1" s="2"/>
    </row>
    <row r="2" spans="1:12" ht="12.75">
      <c r="A2" t="s">
        <v>27</v>
      </c>
      <c r="B2" s="8" t="s">
        <v>494</v>
      </c>
      <c r="H2" s="2"/>
      <c r="L2" s="2"/>
    </row>
    <row r="3" spans="2:12" ht="12.75">
      <c r="B3" s="8"/>
      <c r="H3" s="2"/>
      <c r="L3" s="2"/>
    </row>
    <row r="4" spans="2:19" ht="12.75">
      <c r="B4" s="4" t="s">
        <v>28</v>
      </c>
      <c r="H4" s="2"/>
      <c r="L4" s="2"/>
      <c r="R4" s="715">
        <f>SUM(S44:S52,Q48:R51,Q53:S53)</f>
        <v>13198</v>
      </c>
      <c r="S4" s="715">
        <f>R4</f>
        <v>13198</v>
      </c>
    </row>
    <row r="5" spans="2:19" ht="12.75">
      <c r="B5" s="8" t="s">
        <v>521</v>
      </c>
      <c r="H5" s="2"/>
      <c r="L5" s="2"/>
      <c r="R5" s="716">
        <f>SUM(M44:R47,M48:P49,M50:P52,Q52:R52)</f>
        <v>7703</v>
      </c>
      <c r="S5" s="1375">
        <f>SUM(R5:R6)</f>
        <v>7703</v>
      </c>
    </row>
    <row r="6" spans="2:19" ht="12.75">
      <c r="B6" s="8" t="s">
        <v>522</v>
      </c>
      <c r="H6" s="2"/>
      <c r="L6" s="2"/>
      <c r="R6" s="717">
        <f>SUM(M53:P53)</f>
        <v>0</v>
      </c>
      <c r="S6" s="1376"/>
    </row>
    <row r="7" spans="2:19" ht="13.5" thickBot="1">
      <c r="B7" s="8"/>
      <c r="H7" s="2"/>
      <c r="L7" s="2"/>
      <c r="S7" s="718">
        <f>SUM(S4:S6)</f>
        <v>20901</v>
      </c>
    </row>
    <row r="8" spans="1:16" ht="14.25" thickBot="1" thickTop="1">
      <c r="A8" s="20"/>
      <c r="B8" s="21"/>
      <c r="H8" s="2"/>
      <c r="L8" s="2"/>
      <c r="M8" s="25"/>
      <c r="N8" s="25"/>
      <c r="O8" s="25"/>
      <c r="P8" s="25"/>
    </row>
    <row r="9" spans="1:19" ht="12.75" customHeight="1">
      <c r="A9" s="1" t="s">
        <v>493</v>
      </c>
      <c r="B9" s="280"/>
      <c r="C9" s="280"/>
      <c r="D9" s="280"/>
      <c r="E9" s="280"/>
      <c r="F9" s="280"/>
      <c r="G9" s="280"/>
      <c r="H9" s="280"/>
      <c r="I9" s="280"/>
      <c r="J9" s="280"/>
      <c r="K9" s="280"/>
      <c r="L9" s="268"/>
      <c r="M9" s="986" t="s">
        <v>44</v>
      </c>
      <c r="N9" s="986"/>
      <c r="O9" s="986"/>
      <c r="P9" s="986"/>
      <c r="Q9" s="986"/>
      <c r="R9" s="986"/>
      <c r="S9" s="987"/>
    </row>
    <row r="10" spans="1:19" ht="12.75">
      <c r="A10" s="280"/>
      <c r="B10" s="280"/>
      <c r="C10" s="280"/>
      <c r="D10" s="280"/>
      <c r="E10" s="280"/>
      <c r="F10" s="280"/>
      <c r="G10" s="280"/>
      <c r="H10" s="280"/>
      <c r="I10" s="280"/>
      <c r="J10" s="280"/>
      <c r="K10" s="280"/>
      <c r="L10" s="268"/>
      <c r="M10" s="967" t="s">
        <v>45</v>
      </c>
      <c r="N10" s="967"/>
      <c r="O10" s="967"/>
      <c r="P10" s="967"/>
      <c r="Q10" s="967"/>
      <c r="R10" s="967"/>
      <c r="S10" s="988"/>
    </row>
    <row r="11" spans="1:19" ht="12.75">
      <c r="A11" s="280"/>
      <c r="B11" s="280"/>
      <c r="C11" s="280"/>
      <c r="D11" s="280"/>
      <c r="E11" s="280"/>
      <c r="F11" s="280"/>
      <c r="G11" s="280"/>
      <c r="H11" s="280"/>
      <c r="I11" s="280"/>
      <c r="J11" s="280"/>
      <c r="K11" s="280"/>
      <c r="L11" s="268"/>
      <c r="M11" s="967" t="s">
        <v>46</v>
      </c>
      <c r="N11" s="967"/>
      <c r="O11" s="967"/>
      <c r="P11" s="967"/>
      <c r="Q11" s="967"/>
      <c r="R11" s="968"/>
      <c r="S11" s="29" t="s">
        <v>48</v>
      </c>
    </row>
    <row r="12" spans="1:19" ht="12.75" customHeight="1">
      <c r="A12" s="280"/>
      <c r="B12" s="280"/>
      <c r="C12" s="280"/>
      <c r="D12" s="280"/>
      <c r="E12" s="280"/>
      <c r="F12" s="280"/>
      <c r="G12" s="280"/>
      <c r="H12" s="280"/>
      <c r="I12" s="280"/>
      <c r="J12" s="280"/>
      <c r="K12" s="280"/>
      <c r="L12" s="268"/>
      <c r="M12" s="969" t="s">
        <v>47</v>
      </c>
      <c r="N12" s="969"/>
      <c r="O12" s="969"/>
      <c r="P12" s="969"/>
      <c r="Q12" s="969"/>
      <c r="R12" s="970"/>
      <c r="S12" s="971" t="s">
        <v>49</v>
      </c>
    </row>
    <row r="13" spans="1:19" ht="12.75" customHeight="1">
      <c r="A13" s="280"/>
      <c r="B13" s="280"/>
      <c r="C13" s="280"/>
      <c r="D13" s="280"/>
      <c r="E13" s="280"/>
      <c r="F13" s="280"/>
      <c r="G13" s="280"/>
      <c r="H13" s="280"/>
      <c r="I13" s="280"/>
      <c r="J13" s="280"/>
      <c r="K13" s="280"/>
      <c r="L13" s="268"/>
      <c r="M13" s="831" t="s">
        <v>32</v>
      </c>
      <c r="N13" s="831"/>
      <c r="O13" s="831"/>
      <c r="P13" s="831"/>
      <c r="Q13" s="831"/>
      <c r="R13" s="832"/>
      <c r="S13" s="971"/>
    </row>
    <row r="14" spans="1:19" ht="12.75" customHeight="1">
      <c r="A14" s="280"/>
      <c r="B14" s="280"/>
      <c r="C14" s="280"/>
      <c r="D14" s="280"/>
      <c r="E14" s="280"/>
      <c r="F14" s="280"/>
      <c r="G14" s="280"/>
      <c r="H14" s="280"/>
      <c r="I14" s="280"/>
      <c r="J14" s="280"/>
      <c r="K14" s="280"/>
      <c r="L14" s="268"/>
      <c r="M14" s="834" t="s">
        <v>68</v>
      </c>
      <c r="N14" s="834"/>
      <c r="O14" s="834"/>
      <c r="P14" s="834"/>
      <c r="Q14" s="834"/>
      <c r="R14" s="835"/>
      <c r="S14" s="971"/>
    </row>
    <row r="15" spans="1:19" ht="12.75">
      <c r="A15" s="280"/>
      <c r="B15" s="280"/>
      <c r="C15" s="280"/>
      <c r="D15" s="280"/>
      <c r="E15" s="280"/>
      <c r="F15" s="280"/>
      <c r="G15" s="280"/>
      <c r="H15" s="280"/>
      <c r="I15" s="280"/>
      <c r="J15" s="280"/>
      <c r="K15" s="280"/>
      <c r="L15" s="268"/>
      <c r="M15" s="61" t="s">
        <v>104</v>
      </c>
      <c r="N15" s="31" t="s">
        <v>105</v>
      </c>
      <c r="O15" s="61">
        <v>9</v>
      </c>
      <c r="P15" s="61">
        <v>10</v>
      </c>
      <c r="Q15" s="137">
        <v>19</v>
      </c>
      <c r="R15" s="61" t="s">
        <v>70</v>
      </c>
      <c r="S15" s="971"/>
    </row>
    <row r="16" spans="1:19" ht="15" customHeight="1">
      <c r="A16" s="280"/>
      <c r="B16" s="280"/>
      <c r="C16" s="280"/>
      <c r="D16" s="280"/>
      <c r="E16" s="280"/>
      <c r="F16" s="280"/>
      <c r="G16" s="280"/>
      <c r="H16" s="280"/>
      <c r="I16" s="280"/>
      <c r="J16" s="280"/>
      <c r="K16" s="280"/>
      <c r="L16" s="268"/>
      <c r="M16" s="835" t="s">
        <v>106</v>
      </c>
      <c r="N16" s="1386" t="s">
        <v>107</v>
      </c>
      <c r="O16" s="1386" t="s">
        <v>108</v>
      </c>
      <c r="P16" s="1386" t="s">
        <v>34</v>
      </c>
      <c r="Q16" s="1386" t="s">
        <v>43</v>
      </c>
      <c r="R16" s="835" t="s">
        <v>199</v>
      </c>
      <c r="S16" s="971"/>
    </row>
    <row r="17" spans="1:19" ht="12.75" customHeight="1">
      <c r="A17" s="280"/>
      <c r="B17" s="280"/>
      <c r="C17" s="280"/>
      <c r="D17" s="280"/>
      <c r="E17" s="280"/>
      <c r="F17" s="280"/>
      <c r="G17" s="280"/>
      <c r="H17" s="280"/>
      <c r="I17" s="280"/>
      <c r="J17" s="280"/>
      <c r="K17" s="280"/>
      <c r="L17" s="268"/>
      <c r="M17" s="835"/>
      <c r="N17" s="1386"/>
      <c r="O17" s="1386"/>
      <c r="P17" s="1386"/>
      <c r="Q17" s="1386"/>
      <c r="R17" s="835"/>
      <c r="S17" s="971"/>
    </row>
    <row r="18" spans="1:19" ht="12.75" customHeight="1">
      <c r="A18" s="280"/>
      <c r="B18" s="280"/>
      <c r="C18" s="280"/>
      <c r="D18" s="280"/>
      <c r="E18" s="280"/>
      <c r="F18" s="280"/>
      <c r="G18" s="280"/>
      <c r="H18" s="280"/>
      <c r="I18" s="280"/>
      <c r="J18" s="280"/>
      <c r="K18" s="280"/>
      <c r="L18" s="268"/>
      <c r="M18" s="835"/>
      <c r="N18" s="1386"/>
      <c r="O18" s="1386"/>
      <c r="P18" s="1386"/>
      <c r="Q18" s="1386"/>
      <c r="R18" s="835"/>
      <c r="S18" s="971"/>
    </row>
    <row r="19" spans="1:19" ht="12.75">
      <c r="A19" s="280"/>
      <c r="B19" s="280"/>
      <c r="C19" s="280"/>
      <c r="D19" s="280"/>
      <c r="E19" s="280"/>
      <c r="F19" s="280"/>
      <c r="G19" s="280"/>
      <c r="H19" s="280"/>
      <c r="I19" s="280"/>
      <c r="J19" s="280"/>
      <c r="K19" s="280"/>
      <c r="L19" s="268"/>
      <c r="M19" s="835"/>
      <c r="N19" s="1386"/>
      <c r="O19" s="1386"/>
      <c r="P19" s="1386"/>
      <c r="Q19" s="1386"/>
      <c r="R19" s="835"/>
      <c r="S19" s="971"/>
    </row>
    <row r="20" spans="1:19" ht="40.5" customHeight="1" thickBot="1">
      <c r="A20" s="240"/>
      <c r="B20" s="240"/>
      <c r="C20" s="240"/>
      <c r="D20" s="240"/>
      <c r="E20" s="240"/>
      <c r="F20" s="240"/>
      <c r="G20" s="240"/>
      <c r="H20" s="240"/>
      <c r="I20" s="240"/>
      <c r="J20" s="240"/>
      <c r="K20" s="240"/>
      <c r="L20" s="281"/>
      <c r="M20" s="1031"/>
      <c r="N20" s="1387"/>
      <c r="O20" s="1387"/>
      <c r="P20" s="1387"/>
      <c r="Q20" s="1387"/>
      <c r="R20" s="1031"/>
      <c r="S20" s="971"/>
    </row>
    <row r="21" spans="1:86" ht="15" customHeight="1">
      <c r="A21" s="1180" t="s">
        <v>72</v>
      </c>
      <c r="B21" s="1183" t="s">
        <v>60</v>
      </c>
      <c r="C21" s="1258">
        <v>1</v>
      </c>
      <c r="D21" s="1388" t="s">
        <v>59</v>
      </c>
      <c r="E21" s="1202" t="s">
        <v>78</v>
      </c>
      <c r="F21" s="1184" t="s">
        <v>79</v>
      </c>
      <c r="G21" s="44" t="s">
        <v>88</v>
      </c>
      <c r="H21" s="107" t="s">
        <v>106</v>
      </c>
      <c r="I21" s="128"/>
      <c r="J21" s="129"/>
      <c r="K21" s="138"/>
      <c r="L21" s="107"/>
      <c r="M21" s="1393" t="s">
        <v>126</v>
      </c>
      <c r="N21" s="1394"/>
      <c r="O21" s="1394"/>
      <c r="P21" s="1394"/>
      <c r="Q21" s="1394"/>
      <c r="R21" s="1395"/>
      <c r="S21" s="1380"/>
      <c r="Z21" s="34"/>
      <c r="CE21" s="8"/>
      <c r="CF21" s="8"/>
      <c r="CG21" s="8"/>
      <c r="CH21" s="8"/>
    </row>
    <row r="22" spans="1:86" ht="15" customHeight="1">
      <c r="A22" s="1392"/>
      <c r="B22" s="1184"/>
      <c r="C22" s="1197"/>
      <c r="D22" s="1207"/>
      <c r="E22" s="1202"/>
      <c r="F22" s="1184"/>
      <c r="G22" s="44" t="s">
        <v>89</v>
      </c>
      <c r="H22" s="41" t="s">
        <v>107</v>
      </c>
      <c r="I22" s="125"/>
      <c r="J22" s="85"/>
      <c r="K22" s="44"/>
      <c r="L22" s="41"/>
      <c r="M22" s="1396"/>
      <c r="N22" s="1397"/>
      <c r="O22" s="1397"/>
      <c r="P22" s="1397"/>
      <c r="Q22" s="1397"/>
      <c r="R22" s="1398"/>
      <c r="S22" s="1381"/>
      <c r="Z22" s="34"/>
      <c r="CE22" s="8"/>
      <c r="CF22" s="8"/>
      <c r="CG22" s="8"/>
      <c r="CH22" s="8"/>
    </row>
    <row r="23" spans="1:86" ht="15" customHeight="1">
      <c r="A23" s="1392"/>
      <c r="B23" s="1184"/>
      <c r="C23" s="1197"/>
      <c r="D23" s="1207"/>
      <c r="E23" s="1202"/>
      <c r="F23" s="1184"/>
      <c r="G23" s="44" t="s">
        <v>90</v>
      </c>
      <c r="H23" s="41" t="s">
        <v>108</v>
      </c>
      <c r="I23" s="86"/>
      <c r="J23" s="38"/>
      <c r="K23" s="59"/>
      <c r="L23" s="42"/>
      <c r="M23" s="1396"/>
      <c r="N23" s="1397"/>
      <c r="O23" s="1397"/>
      <c r="P23" s="1397"/>
      <c r="Q23" s="1397"/>
      <c r="R23" s="1398"/>
      <c r="S23" s="1381"/>
      <c r="Z23" s="34"/>
      <c r="CE23" s="8"/>
      <c r="CF23" s="8"/>
      <c r="CG23" s="8"/>
      <c r="CH23" s="8"/>
    </row>
    <row r="24" spans="1:86" ht="15" customHeight="1" thickBot="1">
      <c r="A24" s="1392"/>
      <c r="B24" s="1184"/>
      <c r="C24" s="1197"/>
      <c r="D24" s="1207"/>
      <c r="E24" s="1202"/>
      <c r="F24" s="1184"/>
      <c r="G24" s="126" t="s">
        <v>111</v>
      </c>
      <c r="H24" s="41" t="s">
        <v>34</v>
      </c>
      <c r="I24" s="124"/>
      <c r="J24" s="84"/>
      <c r="K24" s="139"/>
      <c r="L24" s="41"/>
      <c r="M24" s="1399"/>
      <c r="N24" s="1400"/>
      <c r="O24" s="1400"/>
      <c r="P24" s="1400"/>
      <c r="Q24" s="1401"/>
      <c r="R24" s="1402"/>
      <c r="S24" s="1381"/>
      <c r="Z24" s="34"/>
      <c r="CE24" s="8"/>
      <c r="CF24" s="8"/>
      <c r="CG24" s="8"/>
      <c r="CH24" s="8"/>
    </row>
    <row r="25" spans="1:86" ht="36" customHeight="1">
      <c r="A25" s="1181"/>
      <c r="B25" s="1184"/>
      <c r="C25" s="1196" t="s">
        <v>61</v>
      </c>
      <c r="D25" s="1206" t="s">
        <v>64</v>
      </c>
      <c r="E25" s="1175" t="s">
        <v>121</v>
      </c>
      <c r="F25" s="63" t="s">
        <v>88</v>
      </c>
      <c r="G25" s="1382" t="s">
        <v>122</v>
      </c>
      <c r="H25" s="1382"/>
      <c r="I25" s="1382"/>
      <c r="J25" s="1382"/>
      <c r="K25" s="1382"/>
      <c r="L25" s="1383"/>
      <c r="M25" s="1282" t="s">
        <v>133</v>
      </c>
      <c r="N25" s="1283"/>
      <c r="O25" s="1283"/>
      <c r="P25" s="1284"/>
      <c r="Q25" s="1377">
        <v>-1</v>
      </c>
      <c r="R25" s="1378"/>
      <c r="S25" s="1379"/>
      <c r="CE25" s="8"/>
      <c r="CF25" s="8"/>
      <c r="CG25" s="8"/>
      <c r="CH25" s="8"/>
    </row>
    <row r="26" spans="1:86" ht="51.75" customHeight="1">
      <c r="A26" s="1181"/>
      <c r="B26" s="1184"/>
      <c r="C26" s="1197"/>
      <c r="D26" s="1207"/>
      <c r="E26" s="1199"/>
      <c r="F26" s="63" t="s">
        <v>61</v>
      </c>
      <c r="G26" s="1382" t="s">
        <v>124</v>
      </c>
      <c r="H26" s="1382"/>
      <c r="I26" s="1382"/>
      <c r="J26" s="1382"/>
      <c r="K26" s="1382"/>
      <c r="L26" s="1383"/>
      <c r="M26" s="1282" t="s">
        <v>159</v>
      </c>
      <c r="N26" s="1283"/>
      <c r="O26" s="1283"/>
      <c r="P26" s="1284"/>
      <c r="Q26" s="1377"/>
      <c r="R26" s="1378"/>
      <c r="S26" s="1379"/>
      <c r="CE26" s="8"/>
      <c r="CF26" s="8"/>
      <c r="CG26" s="8"/>
      <c r="CH26" s="8"/>
    </row>
    <row r="27" spans="1:86" ht="60" customHeight="1">
      <c r="A27" s="1181"/>
      <c r="B27" s="1184"/>
      <c r="C27" s="1197"/>
      <c r="D27" s="1207"/>
      <c r="E27" s="1199"/>
      <c r="F27" s="1189" t="s">
        <v>102</v>
      </c>
      <c r="G27" s="1405" t="s">
        <v>123</v>
      </c>
      <c r="H27" s="1172"/>
      <c r="I27" s="1175" t="s">
        <v>125</v>
      </c>
      <c r="J27" s="1170"/>
      <c r="K27" s="98">
        <v>1</v>
      </c>
      <c r="L27" s="62" t="s">
        <v>128</v>
      </c>
      <c r="M27" s="1403"/>
      <c r="N27" s="1283" t="s">
        <v>131</v>
      </c>
      <c r="O27" s="1283"/>
      <c r="P27" s="1284"/>
      <c r="Q27" s="1377"/>
      <c r="R27" s="1378"/>
      <c r="S27" s="1379"/>
      <c r="CE27" s="8"/>
      <c r="CF27" s="8"/>
      <c r="CG27" s="8"/>
      <c r="CH27" s="8"/>
    </row>
    <row r="28" spans="1:86" ht="60" customHeight="1" thickBot="1">
      <c r="A28" s="1181"/>
      <c r="B28" s="1184"/>
      <c r="C28" s="1197"/>
      <c r="D28" s="1207"/>
      <c r="E28" s="1199"/>
      <c r="F28" s="1190"/>
      <c r="G28" s="1406"/>
      <c r="H28" s="1173"/>
      <c r="I28" s="1199"/>
      <c r="J28" s="1184"/>
      <c r="K28" s="98" t="s">
        <v>61</v>
      </c>
      <c r="L28" s="62" t="s">
        <v>129</v>
      </c>
      <c r="M28" s="1404"/>
      <c r="N28" s="1283" t="s">
        <v>132</v>
      </c>
      <c r="O28" s="1283"/>
      <c r="P28" s="1284"/>
      <c r="Q28" s="1377"/>
      <c r="R28" s="1378"/>
      <c r="S28" s="1379"/>
      <c r="CE28" s="8"/>
      <c r="CF28" s="8"/>
      <c r="CG28" s="8"/>
      <c r="CH28" s="8"/>
    </row>
    <row r="29" spans="1:86" ht="27.75" customHeight="1" thickBot="1">
      <c r="A29" s="1181"/>
      <c r="B29" s="1184"/>
      <c r="C29" s="1259"/>
      <c r="D29" s="1224"/>
      <c r="E29" s="1176"/>
      <c r="F29" s="1192"/>
      <c r="G29" s="1407"/>
      <c r="H29" s="1174"/>
      <c r="I29" s="1176"/>
      <c r="J29" s="1171"/>
      <c r="K29" s="98">
        <v>0</v>
      </c>
      <c r="L29" s="62" t="s">
        <v>130</v>
      </c>
      <c r="M29" s="1408" t="s">
        <v>164</v>
      </c>
      <c r="N29" s="1401"/>
      <c r="O29" s="1401"/>
      <c r="P29" s="1401"/>
      <c r="Q29" s="1409"/>
      <c r="R29" s="1410"/>
      <c r="S29" s="719"/>
      <c r="CE29" s="8"/>
      <c r="CF29" s="8"/>
      <c r="CG29" s="8"/>
      <c r="CH29" s="8"/>
    </row>
    <row r="30" spans="1:86" ht="15.75" customHeight="1" thickBot="1">
      <c r="A30" s="1182"/>
      <c r="B30" s="1185"/>
      <c r="C30" s="48">
        <v>0</v>
      </c>
      <c r="D30" s="70" t="s">
        <v>63</v>
      </c>
      <c r="E30" s="71"/>
      <c r="F30" s="72"/>
      <c r="G30" s="73"/>
      <c r="H30" s="70"/>
      <c r="I30" s="71"/>
      <c r="J30" s="72"/>
      <c r="K30" s="73"/>
      <c r="L30" s="70"/>
      <c r="M30" s="1389" t="s">
        <v>127</v>
      </c>
      <c r="N30" s="1390"/>
      <c r="O30" s="1390"/>
      <c r="P30" s="1391"/>
      <c r="Q30" s="1384">
        <v>-1</v>
      </c>
      <c r="R30" s="1384"/>
      <c r="S30" s="1385"/>
      <c r="CE30" s="8"/>
      <c r="CF30" s="8"/>
      <c r="CG30" s="8"/>
      <c r="CH30" s="8"/>
    </row>
    <row r="31" spans="13:86" ht="13.5" thickBot="1">
      <c r="M31" s="33"/>
      <c r="N31" s="33"/>
      <c r="O31" s="33"/>
      <c r="P31" s="33"/>
      <c r="Q31" s="33"/>
      <c r="R31" s="33"/>
      <c r="S31" s="33"/>
      <c r="CF31" s="8"/>
      <c r="CG31" s="8"/>
      <c r="CH31" s="8"/>
    </row>
    <row r="32" spans="1:19" ht="12.75" customHeight="1">
      <c r="A32" s="1" t="s">
        <v>493</v>
      </c>
      <c r="B32" s="280"/>
      <c r="C32" s="280"/>
      <c r="D32" s="280"/>
      <c r="E32" s="280"/>
      <c r="F32" s="280"/>
      <c r="G32" s="280"/>
      <c r="H32" s="280"/>
      <c r="I32" s="280"/>
      <c r="J32" s="280"/>
      <c r="K32" s="280"/>
      <c r="L32" s="268"/>
      <c r="M32" s="1024" t="s">
        <v>44</v>
      </c>
      <c r="N32" s="986"/>
      <c r="O32" s="986"/>
      <c r="P32" s="986"/>
      <c r="Q32" s="986"/>
      <c r="R32" s="986"/>
      <c r="S32" s="987"/>
    </row>
    <row r="33" spans="1:19" ht="12.75">
      <c r="A33" s="280"/>
      <c r="B33" s="280"/>
      <c r="C33" s="280"/>
      <c r="D33" s="280"/>
      <c r="E33" s="280"/>
      <c r="F33" s="280"/>
      <c r="G33" s="280"/>
      <c r="H33" s="280"/>
      <c r="I33" s="280"/>
      <c r="J33" s="280"/>
      <c r="K33" s="280"/>
      <c r="L33" s="268"/>
      <c r="M33" s="1025" t="s">
        <v>45</v>
      </c>
      <c r="N33" s="967"/>
      <c r="O33" s="967"/>
      <c r="P33" s="967"/>
      <c r="Q33" s="967"/>
      <c r="R33" s="967"/>
      <c r="S33" s="988"/>
    </row>
    <row r="34" spans="1:19" ht="12.75">
      <c r="A34" s="280"/>
      <c r="B34" s="280"/>
      <c r="C34" s="280"/>
      <c r="D34" s="280"/>
      <c r="E34" s="280"/>
      <c r="F34" s="280"/>
      <c r="G34" s="280"/>
      <c r="H34" s="280"/>
      <c r="I34" s="280"/>
      <c r="J34" s="280"/>
      <c r="K34" s="280"/>
      <c r="L34" s="268"/>
      <c r="M34" s="1025" t="s">
        <v>46</v>
      </c>
      <c r="N34" s="967"/>
      <c r="O34" s="967"/>
      <c r="P34" s="967"/>
      <c r="Q34" s="967"/>
      <c r="R34" s="968"/>
      <c r="S34" s="29" t="s">
        <v>48</v>
      </c>
    </row>
    <row r="35" spans="1:19" ht="12.75" customHeight="1">
      <c r="A35" s="280"/>
      <c r="B35" s="280"/>
      <c r="C35" s="280"/>
      <c r="D35" s="280"/>
      <c r="E35" s="280"/>
      <c r="F35" s="280"/>
      <c r="G35" s="280"/>
      <c r="H35" s="280"/>
      <c r="I35" s="280"/>
      <c r="J35" s="280"/>
      <c r="K35" s="280"/>
      <c r="L35" s="268"/>
      <c r="M35" s="1026" t="s">
        <v>47</v>
      </c>
      <c r="N35" s="969"/>
      <c r="O35" s="969"/>
      <c r="P35" s="969"/>
      <c r="Q35" s="969"/>
      <c r="R35" s="970"/>
      <c r="S35" s="971" t="s">
        <v>49</v>
      </c>
    </row>
    <row r="36" spans="1:19" ht="12.75" customHeight="1">
      <c r="A36" s="280"/>
      <c r="B36" s="280"/>
      <c r="C36" s="280"/>
      <c r="D36" s="280"/>
      <c r="E36" s="280"/>
      <c r="F36" s="280"/>
      <c r="G36" s="280"/>
      <c r="H36" s="280"/>
      <c r="I36" s="280"/>
      <c r="J36" s="280"/>
      <c r="K36" s="280"/>
      <c r="L36" s="268"/>
      <c r="M36" s="830" t="s">
        <v>32</v>
      </c>
      <c r="N36" s="831"/>
      <c r="O36" s="831"/>
      <c r="P36" s="831"/>
      <c r="Q36" s="831"/>
      <c r="R36" s="832"/>
      <c r="S36" s="971"/>
    </row>
    <row r="37" spans="1:19" ht="12.75" customHeight="1">
      <c r="A37" s="280"/>
      <c r="B37" s="280"/>
      <c r="C37" s="280"/>
      <c r="D37" s="280"/>
      <c r="E37" s="280"/>
      <c r="F37" s="280"/>
      <c r="G37" s="280"/>
      <c r="H37" s="280"/>
      <c r="I37" s="280"/>
      <c r="J37" s="280"/>
      <c r="K37" s="280"/>
      <c r="L37" s="268"/>
      <c r="M37" s="833" t="s">
        <v>68</v>
      </c>
      <c r="N37" s="834"/>
      <c r="O37" s="834"/>
      <c r="P37" s="834"/>
      <c r="Q37" s="834"/>
      <c r="R37" s="835"/>
      <c r="S37" s="971"/>
    </row>
    <row r="38" spans="1:19" ht="12.75">
      <c r="A38" s="280"/>
      <c r="B38" s="280"/>
      <c r="C38" s="280"/>
      <c r="D38" s="280"/>
      <c r="E38" s="280"/>
      <c r="F38" s="280"/>
      <c r="G38" s="280"/>
      <c r="H38" s="280"/>
      <c r="I38" s="280"/>
      <c r="J38" s="280"/>
      <c r="K38" s="280"/>
      <c r="L38" s="268"/>
      <c r="M38" s="61" t="s">
        <v>104</v>
      </c>
      <c r="N38" s="31" t="s">
        <v>105</v>
      </c>
      <c r="O38" s="61">
        <v>9</v>
      </c>
      <c r="P38" s="61">
        <v>10</v>
      </c>
      <c r="Q38" s="137">
        <v>19</v>
      </c>
      <c r="R38" s="61" t="s">
        <v>70</v>
      </c>
      <c r="S38" s="971"/>
    </row>
    <row r="39" spans="1:19" ht="15" customHeight="1">
      <c r="A39" s="280"/>
      <c r="B39" s="280"/>
      <c r="C39" s="280"/>
      <c r="D39" s="280"/>
      <c r="E39" s="280"/>
      <c r="F39" s="280"/>
      <c r="G39" s="280"/>
      <c r="H39" s="280"/>
      <c r="I39" s="280"/>
      <c r="J39" s="280"/>
      <c r="K39" s="280"/>
      <c r="L39" s="268"/>
      <c r="M39" s="835" t="s">
        <v>106</v>
      </c>
      <c r="N39" s="1386" t="s">
        <v>107</v>
      </c>
      <c r="O39" s="1386" t="s">
        <v>108</v>
      </c>
      <c r="P39" s="1386" t="s">
        <v>34</v>
      </c>
      <c r="Q39" s="1386" t="s">
        <v>43</v>
      </c>
      <c r="R39" s="835" t="s">
        <v>199</v>
      </c>
      <c r="S39" s="971"/>
    </row>
    <row r="40" spans="1:19" ht="12.75" customHeight="1">
      <c r="A40" s="280"/>
      <c r="B40" s="280"/>
      <c r="C40" s="280"/>
      <c r="D40" s="280"/>
      <c r="E40" s="280"/>
      <c r="F40" s="280"/>
      <c r="G40" s="280"/>
      <c r="H40" s="280"/>
      <c r="I40" s="280"/>
      <c r="J40" s="280"/>
      <c r="K40" s="280"/>
      <c r="L40" s="268"/>
      <c r="M40" s="835"/>
      <c r="N40" s="1386"/>
      <c r="O40" s="1386"/>
      <c r="P40" s="1386"/>
      <c r="Q40" s="1386"/>
      <c r="R40" s="835"/>
      <c r="S40" s="971"/>
    </row>
    <row r="41" spans="1:19" ht="12.75" customHeight="1">
      <c r="A41" s="280"/>
      <c r="B41" s="280"/>
      <c r="C41" s="280"/>
      <c r="D41" s="280"/>
      <c r="E41" s="280"/>
      <c r="F41" s="280"/>
      <c r="G41" s="280"/>
      <c r="H41" s="280"/>
      <c r="I41" s="280"/>
      <c r="J41" s="280"/>
      <c r="K41" s="280"/>
      <c r="L41" s="268"/>
      <c r="M41" s="835"/>
      <c r="N41" s="1386"/>
      <c r="O41" s="1386"/>
      <c r="P41" s="1386"/>
      <c r="Q41" s="1386"/>
      <c r="R41" s="835"/>
      <c r="S41" s="971"/>
    </row>
    <row r="42" spans="1:19" ht="12.75">
      <c r="A42" s="280"/>
      <c r="B42" s="280"/>
      <c r="C42" s="280"/>
      <c r="D42" s="280"/>
      <c r="E42" s="280"/>
      <c r="F42" s="280"/>
      <c r="G42" s="280"/>
      <c r="H42" s="280"/>
      <c r="I42" s="280"/>
      <c r="J42" s="280"/>
      <c r="K42" s="280"/>
      <c r="L42" s="268"/>
      <c r="M42" s="835"/>
      <c r="N42" s="1386"/>
      <c r="O42" s="1386"/>
      <c r="P42" s="1386"/>
      <c r="Q42" s="1386"/>
      <c r="R42" s="835"/>
      <c r="S42" s="971"/>
    </row>
    <row r="43" spans="1:19" ht="40.5" customHeight="1" thickBot="1">
      <c r="A43" s="240"/>
      <c r="B43" s="240"/>
      <c r="C43" s="240"/>
      <c r="D43" s="240"/>
      <c r="E43" s="240"/>
      <c r="F43" s="240"/>
      <c r="G43" s="240"/>
      <c r="H43" s="240"/>
      <c r="I43" s="240"/>
      <c r="J43" s="240"/>
      <c r="K43" s="240"/>
      <c r="L43" s="281"/>
      <c r="M43" s="1031"/>
      <c r="N43" s="1387"/>
      <c r="O43" s="1387"/>
      <c r="P43" s="1387"/>
      <c r="Q43" s="1387"/>
      <c r="R43" s="1031"/>
      <c r="S43" s="971"/>
    </row>
    <row r="44" spans="1:86" ht="15" customHeight="1">
      <c r="A44" s="1180" t="s">
        <v>72</v>
      </c>
      <c r="B44" s="1183" t="s">
        <v>60</v>
      </c>
      <c r="C44" s="1258">
        <v>1</v>
      </c>
      <c r="D44" s="1388" t="s">
        <v>59</v>
      </c>
      <c r="E44" s="1202" t="s">
        <v>78</v>
      </c>
      <c r="F44" s="1184" t="s">
        <v>79</v>
      </c>
      <c r="G44" s="44" t="s">
        <v>88</v>
      </c>
      <c r="H44" s="41" t="s">
        <v>106</v>
      </c>
      <c r="I44" s="128"/>
      <c r="J44" s="129"/>
      <c r="K44" s="138"/>
      <c r="L44" s="130"/>
      <c r="M44" s="141">
        <v>5497</v>
      </c>
      <c r="N44" s="141">
        <v>0</v>
      </c>
      <c r="O44" s="141">
        <v>0</v>
      </c>
      <c r="P44" s="141">
        <v>0</v>
      </c>
      <c r="Q44" s="141">
        <v>8</v>
      </c>
      <c r="R44" s="113">
        <v>235</v>
      </c>
      <c r="S44" s="720">
        <v>0</v>
      </c>
      <c r="W44" s="34"/>
      <c r="Z44" s="34"/>
      <c r="CE44" s="8"/>
      <c r="CF44" s="8"/>
      <c r="CG44" s="8"/>
      <c r="CH44" s="8"/>
    </row>
    <row r="45" spans="1:86" ht="15" customHeight="1">
      <c r="A45" s="1392"/>
      <c r="B45" s="1184"/>
      <c r="C45" s="1197"/>
      <c r="D45" s="1207"/>
      <c r="E45" s="1202"/>
      <c r="F45" s="1184"/>
      <c r="G45" s="44" t="s">
        <v>89</v>
      </c>
      <c r="H45" s="41" t="s">
        <v>107</v>
      </c>
      <c r="I45" s="125"/>
      <c r="J45" s="85"/>
      <c r="K45" s="44"/>
      <c r="L45" s="69"/>
      <c r="M45" s="140">
        <v>0</v>
      </c>
      <c r="N45" s="140">
        <v>1103</v>
      </c>
      <c r="O45" s="140">
        <v>0</v>
      </c>
      <c r="P45" s="140">
        <v>0</v>
      </c>
      <c r="Q45" s="140">
        <v>0</v>
      </c>
      <c r="R45" s="132">
        <v>68</v>
      </c>
      <c r="S45" s="721">
        <v>0</v>
      </c>
      <c r="W45" s="34"/>
      <c r="Z45" s="34"/>
      <c r="CE45" s="8"/>
      <c r="CF45" s="8"/>
      <c r="CG45" s="8"/>
      <c r="CH45" s="8"/>
    </row>
    <row r="46" spans="1:86" ht="15" customHeight="1">
      <c r="A46" s="1392"/>
      <c r="B46" s="1184"/>
      <c r="C46" s="1197"/>
      <c r="D46" s="1207"/>
      <c r="E46" s="1202"/>
      <c r="F46" s="1184"/>
      <c r="G46" s="44" t="s">
        <v>90</v>
      </c>
      <c r="H46" s="41" t="s">
        <v>108</v>
      </c>
      <c r="I46" s="86"/>
      <c r="J46" s="38"/>
      <c r="K46" s="59"/>
      <c r="L46" s="43"/>
      <c r="M46" s="140">
        <v>0</v>
      </c>
      <c r="N46" s="140">
        <v>0</v>
      </c>
      <c r="O46" s="140">
        <v>301</v>
      </c>
      <c r="P46" s="140">
        <v>0</v>
      </c>
      <c r="Q46" s="140">
        <v>0</v>
      </c>
      <c r="R46" s="132">
        <v>14</v>
      </c>
      <c r="S46" s="721">
        <v>0</v>
      </c>
      <c r="Z46" s="34"/>
      <c r="CE46" s="8"/>
      <c r="CF46" s="8"/>
      <c r="CG46" s="8"/>
      <c r="CH46" s="8"/>
    </row>
    <row r="47" spans="1:86" ht="15" customHeight="1" thickBot="1">
      <c r="A47" s="1392"/>
      <c r="B47" s="1184"/>
      <c r="C47" s="1197"/>
      <c r="D47" s="1207"/>
      <c r="E47" s="1202"/>
      <c r="F47" s="1184"/>
      <c r="G47" s="126" t="s">
        <v>111</v>
      </c>
      <c r="H47" s="41" t="s">
        <v>34</v>
      </c>
      <c r="I47" s="124"/>
      <c r="J47" s="84"/>
      <c r="K47" s="139"/>
      <c r="L47" s="69"/>
      <c r="M47" s="154">
        <v>0</v>
      </c>
      <c r="N47" s="154">
        <v>1</v>
      </c>
      <c r="O47" s="154">
        <v>0</v>
      </c>
      <c r="P47" s="154">
        <v>185</v>
      </c>
      <c r="Q47" s="140">
        <v>0</v>
      </c>
      <c r="R47" s="132">
        <v>14</v>
      </c>
      <c r="S47" s="721">
        <v>0</v>
      </c>
      <c r="Z47" s="34"/>
      <c r="CE47" s="8"/>
      <c r="CF47" s="8"/>
      <c r="CG47" s="8"/>
      <c r="CH47" s="8"/>
    </row>
    <row r="48" spans="1:86" ht="30" customHeight="1">
      <c r="A48" s="1181"/>
      <c r="B48" s="1184"/>
      <c r="C48" s="1196" t="s">
        <v>61</v>
      </c>
      <c r="D48" s="1206" t="s">
        <v>64</v>
      </c>
      <c r="E48" s="1175" t="s">
        <v>121</v>
      </c>
      <c r="F48" s="63" t="s">
        <v>88</v>
      </c>
      <c r="G48" s="145" t="s">
        <v>122</v>
      </c>
      <c r="H48" s="145"/>
      <c r="I48" s="88"/>
      <c r="J48" s="88"/>
      <c r="K48" s="62"/>
      <c r="L48" s="177"/>
      <c r="M48" s="149">
        <v>100</v>
      </c>
      <c r="N48" s="150">
        <v>97</v>
      </c>
      <c r="O48" s="150">
        <v>15</v>
      </c>
      <c r="P48" s="151">
        <v>9</v>
      </c>
      <c r="Q48" s="722">
        <v>0</v>
      </c>
      <c r="R48" s="722">
        <v>0</v>
      </c>
      <c r="S48" s="721">
        <v>0</v>
      </c>
      <c r="CE48" s="8"/>
      <c r="CF48" s="8"/>
      <c r="CG48" s="8"/>
      <c r="CH48" s="8"/>
    </row>
    <row r="49" spans="1:86" ht="30" customHeight="1">
      <c r="A49" s="1181"/>
      <c r="B49" s="1184"/>
      <c r="C49" s="1197"/>
      <c r="D49" s="1207"/>
      <c r="E49" s="1199"/>
      <c r="F49" s="63" t="s">
        <v>61</v>
      </c>
      <c r="G49" s="1382" t="s">
        <v>124</v>
      </c>
      <c r="H49" s="1382"/>
      <c r="I49" s="1382"/>
      <c r="J49" s="1382"/>
      <c r="K49" s="1382"/>
      <c r="L49" s="1383"/>
      <c r="M49" s="51">
        <v>32</v>
      </c>
      <c r="N49" s="150">
        <v>12</v>
      </c>
      <c r="O49" s="150">
        <v>0</v>
      </c>
      <c r="P49" s="151">
        <v>3</v>
      </c>
      <c r="Q49" s="723">
        <v>0</v>
      </c>
      <c r="R49" s="723">
        <v>0</v>
      </c>
      <c r="S49" s="721">
        <v>0</v>
      </c>
      <c r="CE49" s="8"/>
      <c r="CF49" s="8"/>
      <c r="CG49" s="8"/>
      <c r="CH49" s="8"/>
    </row>
    <row r="50" spans="1:86" ht="28.5" customHeight="1">
      <c r="A50" s="1181"/>
      <c r="B50" s="1184"/>
      <c r="C50" s="1197"/>
      <c r="D50" s="1207"/>
      <c r="E50" s="1199"/>
      <c r="F50" s="1189" t="s">
        <v>102</v>
      </c>
      <c r="G50" s="1405" t="s">
        <v>123</v>
      </c>
      <c r="H50" s="1172"/>
      <c r="I50" s="1175" t="s">
        <v>125</v>
      </c>
      <c r="J50" s="1170"/>
      <c r="K50" s="98">
        <v>1</v>
      </c>
      <c r="L50" s="177" t="s">
        <v>128</v>
      </c>
      <c r="M50" s="178"/>
      <c r="N50" s="150"/>
      <c r="O50" s="150"/>
      <c r="P50" s="151"/>
      <c r="Q50" s="723"/>
      <c r="R50" s="723"/>
      <c r="S50" s="721"/>
      <c r="CE50" s="8"/>
      <c r="CF50" s="8"/>
      <c r="CG50" s="8"/>
      <c r="CH50" s="8"/>
    </row>
    <row r="51" spans="1:86" ht="28.5" customHeight="1" thickBot="1">
      <c r="A51" s="1181"/>
      <c r="B51" s="1184"/>
      <c r="C51" s="1197"/>
      <c r="D51" s="1207"/>
      <c r="E51" s="1199"/>
      <c r="F51" s="1190"/>
      <c r="G51" s="1406"/>
      <c r="H51" s="1173"/>
      <c r="I51" s="1199"/>
      <c r="J51" s="1184"/>
      <c r="K51" s="98" t="s">
        <v>61</v>
      </c>
      <c r="L51" s="177" t="s">
        <v>129</v>
      </c>
      <c r="M51" s="179"/>
      <c r="N51" s="150"/>
      <c r="O51" s="150"/>
      <c r="P51" s="151"/>
      <c r="Q51" s="724"/>
      <c r="R51" s="724"/>
      <c r="S51" s="721"/>
      <c r="CE51" s="8"/>
      <c r="CF51" s="8"/>
      <c r="CG51" s="8"/>
      <c r="CH51" s="8"/>
    </row>
    <row r="52" spans="1:86" ht="28.5" customHeight="1" thickBot="1">
      <c r="A52" s="1181"/>
      <c r="B52" s="1184"/>
      <c r="C52" s="1259"/>
      <c r="D52" s="1224"/>
      <c r="E52" s="1176"/>
      <c r="F52" s="1192"/>
      <c r="G52" s="1407"/>
      <c r="H52" s="1174"/>
      <c r="I52" s="1176"/>
      <c r="J52" s="1171"/>
      <c r="K52" s="98">
        <v>0</v>
      </c>
      <c r="L52" s="177" t="s">
        <v>130</v>
      </c>
      <c r="M52" s="114">
        <v>0</v>
      </c>
      <c r="N52" s="140">
        <v>0</v>
      </c>
      <c r="O52" s="140">
        <v>0</v>
      </c>
      <c r="P52" s="140">
        <v>0</v>
      </c>
      <c r="Q52" s="140">
        <v>1</v>
      </c>
      <c r="R52" s="132">
        <v>8</v>
      </c>
      <c r="S52" s="672">
        <v>0</v>
      </c>
      <c r="CE52" s="8"/>
      <c r="CF52" s="8"/>
      <c r="CG52" s="8"/>
      <c r="CH52" s="8"/>
    </row>
    <row r="53" spans="1:86" ht="15.75" customHeight="1" thickBot="1">
      <c r="A53" s="1182"/>
      <c r="B53" s="1185"/>
      <c r="C53" s="48">
        <v>0</v>
      </c>
      <c r="D53" s="70" t="s">
        <v>63</v>
      </c>
      <c r="E53" s="71"/>
      <c r="F53" s="72"/>
      <c r="G53" s="73"/>
      <c r="H53" s="70"/>
      <c r="I53" s="71"/>
      <c r="J53" s="72"/>
      <c r="K53" s="73"/>
      <c r="L53" s="49"/>
      <c r="M53" s="146">
        <v>0</v>
      </c>
      <c r="N53" s="147">
        <v>0</v>
      </c>
      <c r="O53" s="147">
        <v>0</v>
      </c>
      <c r="P53" s="185">
        <v>0</v>
      </c>
      <c r="Q53" s="148">
        <v>67</v>
      </c>
      <c r="R53" s="148">
        <v>9999</v>
      </c>
      <c r="S53" s="204">
        <v>3132</v>
      </c>
      <c r="T53" s="34"/>
      <c r="U53" s="34"/>
      <c r="W53" s="34"/>
      <c r="CE53" s="8"/>
      <c r="CF53" s="8"/>
      <c r="CG53" s="8"/>
      <c r="CH53" s="8"/>
    </row>
    <row r="54" spans="1:16" ht="12.75">
      <c r="A54" s="9"/>
      <c r="B54" s="27"/>
      <c r="C54" s="4"/>
      <c r="D54" s="180"/>
      <c r="E54" s="180"/>
      <c r="F54" s="180"/>
      <c r="G54" s="75"/>
      <c r="H54" s="1165"/>
      <c r="I54" s="180"/>
      <c r="J54" s="180"/>
      <c r="K54" s="180"/>
      <c r="L54" s="181"/>
      <c r="M54" s="10"/>
      <c r="N54" s="10"/>
      <c r="O54" s="10"/>
      <c r="P54" s="10"/>
    </row>
    <row r="55" spans="1:18" ht="12.75">
      <c r="A55" s="9"/>
      <c r="B55" s="27"/>
      <c r="C55" s="4"/>
      <c r="D55" s="180"/>
      <c r="E55" s="180"/>
      <c r="F55" s="180"/>
      <c r="G55" s="75"/>
      <c r="H55" s="1165"/>
      <c r="I55" s="180"/>
      <c r="J55" s="180"/>
      <c r="K55" s="180"/>
      <c r="L55" s="181"/>
      <c r="M55" s="155"/>
      <c r="N55" s="155"/>
      <c r="O55" s="10"/>
      <c r="P55" s="10"/>
      <c r="R55" s="182"/>
    </row>
    <row r="56" spans="1:16" ht="12.75">
      <c r="A56" s="9"/>
      <c r="B56" s="27"/>
      <c r="C56" s="4"/>
      <c r="D56" s="180"/>
      <c r="E56" s="180"/>
      <c r="F56" s="180"/>
      <c r="G56" s="75"/>
      <c r="H56" s="1165"/>
      <c r="I56" s="180"/>
      <c r="J56" s="180"/>
      <c r="K56" s="180"/>
      <c r="L56" s="181"/>
      <c r="M56" s="10"/>
      <c r="N56" s="10"/>
      <c r="O56" s="10"/>
      <c r="P56" s="10"/>
    </row>
    <row r="57" spans="1:16" ht="12.75">
      <c r="A57" s="9"/>
      <c r="B57" s="27"/>
      <c r="C57" s="4"/>
      <c r="D57" s="180"/>
      <c r="E57" s="180"/>
      <c r="F57" s="180"/>
      <c r="G57" s="75"/>
      <c r="H57" s="1165"/>
      <c r="I57" s="180"/>
      <c r="J57" s="180"/>
      <c r="K57" s="180"/>
      <c r="L57" s="181"/>
      <c r="M57" s="10"/>
      <c r="N57" s="10"/>
      <c r="O57" s="10"/>
      <c r="P57" s="10"/>
    </row>
    <row r="58" spans="1:16" ht="12.75">
      <c r="A58" s="9"/>
      <c r="B58" s="27"/>
      <c r="C58" s="4"/>
      <c r="D58" s="180"/>
      <c r="E58" s="180"/>
      <c r="F58" s="180"/>
      <c r="G58" s="75"/>
      <c r="H58" s="1165"/>
      <c r="I58" s="180"/>
      <c r="J58" s="180"/>
      <c r="K58" s="180"/>
      <c r="L58" s="181"/>
      <c r="M58" s="10"/>
      <c r="N58" s="10"/>
      <c r="O58" s="10"/>
      <c r="P58" s="10"/>
    </row>
    <row r="59" spans="1:16" ht="12.75">
      <c r="A59" s="9"/>
      <c r="B59" s="27"/>
      <c r="C59" s="4"/>
      <c r="D59" s="180"/>
      <c r="E59" s="180"/>
      <c r="F59" s="180"/>
      <c r="G59" s="75"/>
      <c r="H59" s="1165"/>
      <c r="I59" s="180"/>
      <c r="J59" s="180"/>
      <c r="K59" s="180"/>
      <c r="L59" s="181"/>
      <c r="O59" s="10"/>
      <c r="P59" s="10"/>
    </row>
    <row r="60" spans="1:16" ht="12.75">
      <c r="A60" s="9"/>
      <c r="B60" s="27"/>
      <c r="C60" s="4"/>
      <c r="D60" s="180"/>
      <c r="E60" s="180"/>
      <c r="F60" s="180"/>
      <c r="G60" s="75"/>
      <c r="H60" s="1165"/>
      <c r="I60" s="180"/>
      <c r="J60" s="180"/>
      <c r="K60" s="180"/>
      <c r="L60" s="181"/>
      <c r="O60" s="10"/>
      <c r="P60" s="10"/>
    </row>
    <row r="61" spans="1:16" ht="12.75">
      <c r="A61" s="9"/>
      <c r="B61" s="27"/>
      <c r="C61" s="4"/>
      <c r="D61" s="180"/>
      <c r="E61" s="180"/>
      <c r="F61" s="180"/>
      <c r="G61" s="75"/>
      <c r="H61" s="1165"/>
      <c r="I61" s="180"/>
      <c r="J61" s="180"/>
      <c r="K61" s="180"/>
      <c r="L61" s="181"/>
      <c r="O61" s="155"/>
      <c r="P61" s="10"/>
    </row>
    <row r="62" spans="1:16" ht="12.75">
      <c r="A62" s="9"/>
      <c r="B62" s="27"/>
      <c r="C62" s="4"/>
      <c r="D62" s="180"/>
      <c r="E62" s="180"/>
      <c r="F62" s="180"/>
      <c r="G62" s="75"/>
      <c r="H62" s="1165"/>
      <c r="I62" s="180"/>
      <c r="J62" s="180"/>
      <c r="K62" s="180"/>
      <c r="L62" s="181"/>
      <c r="O62" s="155"/>
      <c r="P62" s="10"/>
    </row>
    <row r="63" spans="1:16" ht="12.75">
      <c r="A63" s="9"/>
      <c r="B63" s="27"/>
      <c r="C63" s="4"/>
      <c r="D63" s="180"/>
      <c r="E63" s="180"/>
      <c r="F63" s="180"/>
      <c r="G63" s="75"/>
      <c r="H63" s="1165"/>
      <c r="I63" s="180"/>
      <c r="J63" s="180"/>
      <c r="K63" s="180"/>
      <c r="L63" s="181"/>
      <c r="O63" s="10"/>
      <c r="P63" s="10"/>
    </row>
    <row r="64" spans="1:16" ht="12.75">
      <c r="A64" s="9"/>
      <c r="B64" s="27"/>
      <c r="C64" s="4"/>
      <c r="D64" s="180"/>
      <c r="E64" s="180"/>
      <c r="F64" s="180"/>
      <c r="G64" s="75"/>
      <c r="H64" s="1165"/>
      <c r="I64" s="180"/>
      <c r="J64" s="180"/>
      <c r="K64" s="180"/>
      <c r="L64" s="181"/>
      <c r="O64" s="10"/>
      <c r="P64" s="10"/>
    </row>
    <row r="65" spans="1:16" ht="12.75">
      <c r="A65" s="9"/>
      <c r="B65" s="27"/>
      <c r="C65" s="4"/>
      <c r="D65" s="180"/>
      <c r="E65" s="180"/>
      <c r="F65" s="180"/>
      <c r="G65" s="75"/>
      <c r="H65" s="1165"/>
      <c r="I65" s="180"/>
      <c r="J65" s="180"/>
      <c r="K65" s="180"/>
      <c r="L65" s="181"/>
      <c r="O65" s="10"/>
      <c r="P65" s="10"/>
    </row>
    <row r="66" spans="1:16" ht="12.75">
      <c r="A66" s="9"/>
      <c r="B66" s="27"/>
      <c r="C66" s="4"/>
      <c r="D66" s="180"/>
      <c r="E66" s="180"/>
      <c r="F66" s="180"/>
      <c r="G66" s="75"/>
      <c r="H66" s="1165"/>
      <c r="I66" s="180"/>
      <c r="J66" s="180"/>
      <c r="K66" s="180"/>
      <c r="L66" s="181"/>
      <c r="O66" s="10"/>
      <c r="P66" s="10"/>
    </row>
    <row r="67" spans="1:16" ht="12.75">
      <c r="A67" s="9"/>
      <c r="B67" s="27"/>
      <c r="C67" s="4"/>
      <c r="D67" s="180"/>
      <c r="E67" s="180"/>
      <c r="F67" s="180"/>
      <c r="G67" s="75"/>
      <c r="H67" s="1165"/>
      <c r="I67" s="180"/>
      <c r="J67" s="180"/>
      <c r="K67" s="180"/>
      <c r="L67" s="181"/>
      <c r="O67" s="10"/>
      <c r="P67" s="10"/>
    </row>
    <row r="68" spans="1:16" ht="12.75">
      <c r="A68" s="9"/>
      <c r="B68" s="27"/>
      <c r="C68" s="4"/>
      <c r="D68" s="180"/>
      <c r="E68" s="180"/>
      <c r="F68" s="180"/>
      <c r="G68" s="75"/>
      <c r="H68" s="1165"/>
      <c r="I68" s="180"/>
      <c r="J68" s="180"/>
      <c r="K68" s="180"/>
      <c r="L68" s="181"/>
      <c r="O68" s="155"/>
      <c r="P68" s="10"/>
    </row>
    <row r="69" spans="1:16" ht="12.75">
      <c r="A69" s="9"/>
      <c r="B69" s="27"/>
      <c r="C69" s="4"/>
      <c r="D69" s="180"/>
      <c r="E69" s="180"/>
      <c r="F69" s="180"/>
      <c r="G69" s="75"/>
      <c r="H69" s="1165"/>
      <c r="I69" s="180"/>
      <c r="J69" s="180"/>
      <c r="K69" s="180"/>
      <c r="L69" s="181"/>
      <c r="M69" s="10"/>
      <c r="N69" s="10"/>
      <c r="O69" s="10"/>
      <c r="P69" s="10"/>
    </row>
    <row r="70" spans="1:16" ht="12.75">
      <c r="A70" s="9"/>
      <c r="B70" s="27"/>
      <c r="C70" s="4"/>
      <c r="D70" s="180"/>
      <c r="E70" s="180"/>
      <c r="F70" s="180"/>
      <c r="G70" s="75"/>
      <c r="H70" s="1165"/>
      <c r="I70" s="180"/>
      <c r="J70" s="180"/>
      <c r="K70" s="180"/>
      <c r="L70" s="181"/>
      <c r="M70" s="10"/>
      <c r="N70" s="10"/>
      <c r="O70" s="10"/>
      <c r="P70" s="10"/>
    </row>
    <row r="71" spans="1:16" ht="12.75">
      <c r="A71" s="9"/>
      <c r="B71" s="27"/>
      <c r="C71" s="4"/>
      <c r="D71" s="180"/>
      <c r="E71" s="180"/>
      <c r="F71" s="180"/>
      <c r="G71" s="75"/>
      <c r="H71" s="1165"/>
      <c r="I71" s="180"/>
      <c r="J71" s="180"/>
      <c r="K71" s="180"/>
      <c r="L71" s="181"/>
      <c r="M71" s="10"/>
      <c r="N71" s="10"/>
      <c r="O71" s="10"/>
      <c r="P71" s="10"/>
    </row>
    <row r="72" spans="1:16" ht="12.75">
      <c r="A72" s="9"/>
      <c r="B72" s="27"/>
      <c r="C72" s="4"/>
      <c r="D72" s="180"/>
      <c r="E72" s="180"/>
      <c r="F72" s="180"/>
      <c r="G72" s="75"/>
      <c r="H72" s="1165"/>
      <c r="I72" s="180"/>
      <c r="J72" s="180"/>
      <c r="K72" s="180"/>
      <c r="L72" s="181"/>
      <c r="M72" s="10"/>
      <c r="N72" s="10"/>
      <c r="O72" s="10"/>
      <c r="P72" s="10"/>
    </row>
    <row r="73" spans="1:16" ht="12.75">
      <c r="A73" s="9"/>
      <c r="B73" s="27"/>
      <c r="C73" s="4"/>
      <c r="D73" s="180"/>
      <c r="E73" s="180"/>
      <c r="F73" s="180"/>
      <c r="G73" s="75"/>
      <c r="H73" s="1165"/>
      <c r="I73" s="180"/>
      <c r="J73" s="180"/>
      <c r="K73" s="180"/>
      <c r="L73" s="181"/>
      <c r="M73" s="10"/>
      <c r="N73" s="10"/>
      <c r="O73" s="10"/>
      <c r="P73" s="10"/>
    </row>
    <row r="74" spans="1:16" ht="12.75">
      <c r="A74" s="9"/>
      <c r="B74" s="27"/>
      <c r="C74" s="4"/>
      <c r="D74" s="180"/>
      <c r="E74" s="180"/>
      <c r="F74" s="180"/>
      <c r="G74" s="75"/>
      <c r="H74" s="1165"/>
      <c r="I74" s="180"/>
      <c r="J74" s="180"/>
      <c r="K74" s="180"/>
      <c r="L74" s="181"/>
      <c r="M74" s="10"/>
      <c r="N74" s="10"/>
      <c r="O74" s="10"/>
      <c r="P74" s="10"/>
    </row>
    <row r="75" spans="1:16" ht="12.75">
      <c r="A75" s="9"/>
      <c r="B75" s="27"/>
      <c r="C75" s="4"/>
      <c r="D75" s="180"/>
      <c r="E75" s="180"/>
      <c r="F75" s="180"/>
      <c r="G75" s="75"/>
      <c r="H75" s="1165"/>
      <c r="I75" s="180"/>
      <c r="J75" s="180"/>
      <c r="K75" s="180"/>
      <c r="L75" s="181"/>
      <c r="M75" s="10"/>
      <c r="N75" s="10"/>
      <c r="O75" s="10"/>
      <c r="P75" s="10"/>
    </row>
    <row r="76" spans="1:16" ht="12.75">
      <c r="A76" s="9"/>
      <c r="B76" s="27"/>
      <c r="C76" s="4"/>
      <c r="D76" s="180"/>
      <c r="E76" s="180"/>
      <c r="F76" s="180"/>
      <c r="G76" s="75"/>
      <c r="H76" s="1165"/>
      <c r="I76" s="180"/>
      <c r="J76" s="180"/>
      <c r="K76" s="180"/>
      <c r="L76" s="181"/>
      <c r="M76" s="10"/>
      <c r="N76" s="10"/>
      <c r="O76" s="10"/>
      <c r="P76" s="10"/>
    </row>
    <row r="77" spans="1:16" ht="12.75">
      <c r="A77" s="9"/>
      <c r="B77" s="27"/>
      <c r="C77" s="4"/>
      <c r="D77" s="180"/>
      <c r="E77" s="180"/>
      <c r="F77" s="180"/>
      <c r="G77" s="75"/>
      <c r="H77" s="1165"/>
      <c r="I77" s="180"/>
      <c r="J77" s="180"/>
      <c r="K77" s="180"/>
      <c r="L77" s="181"/>
      <c r="M77" s="10"/>
      <c r="N77" s="10"/>
      <c r="O77" s="10"/>
      <c r="P77" s="10"/>
    </row>
    <row r="78" spans="1:16" ht="12.75">
      <c r="A78" s="9"/>
      <c r="B78" s="27"/>
      <c r="C78" s="4"/>
      <c r="D78" s="180"/>
      <c r="E78" s="180"/>
      <c r="F78" s="180"/>
      <c r="G78" s="75"/>
      <c r="H78" s="1165"/>
      <c r="I78" s="180"/>
      <c r="J78" s="180"/>
      <c r="K78" s="180"/>
      <c r="L78" s="181"/>
      <c r="M78" s="10"/>
      <c r="N78" s="10"/>
      <c r="O78" s="10"/>
      <c r="P78" s="10"/>
    </row>
    <row r="79" spans="1:16" ht="12.75">
      <c r="A79" s="9"/>
      <c r="B79" s="27"/>
      <c r="C79" s="4"/>
      <c r="D79" s="180"/>
      <c r="E79" s="180"/>
      <c r="F79" s="180"/>
      <c r="G79" s="75"/>
      <c r="H79" s="1165"/>
      <c r="I79" s="180"/>
      <c r="J79" s="180"/>
      <c r="K79" s="180"/>
      <c r="L79" s="181"/>
      <c r="M79" s="10"/>
      <c r="N79" s="10"/>
      <c r="O79" s="10"/>
      <c r="P79" s="10"/>
    </row>
    <row r="80" spans="1:16" ht="12.75">
      <c r="A80" s="9"/>
      <c r="B80" s="27"/>
      <c r="C80" s="4"/>
      <c r="D80" s="180"/>
      <c r="E80" s="180"/>
      <c r="F80" s="180"/>
      <c r="G80" s="75"/>
      <c r="H80" s="1165"/>
      <c r="I80" s="180"/>
      <c r="J80" s="180"/>
      <c r="K80" s="180"/>
      <c r="L80" s="181"/>
      <c r="M80" s="10"/>
      <c r="N80" s="10"/>
      <c r="O80" s="10"/>
      <c r="P80" s="10"/>
    </row>
    <row r="81" spans="1:16" ht="12.75">
      <c r="A81" s="9"/>
      <c r="B81" s="27"/>
      <c r="C81" s="4"/>
      <c r="D81" s="180"/>
      <c r="E81" s="180"/>
      <c r="F81" s="180"/>
      <c r="G81" s="75"/>
      <c r="H81" s="1165"/>
      <c r="I81" s="180"/>
      <c r="J81" s="180"/>
      <c r="K81" s="180"/>
      <c r="L81" s="181"/>
      <c r="M81" s="10"/>
      <c r="N81" s="10"/>
      <c r="O81" s="10"/>
      <c r="P81" s="10"/>
    </row>
    <row r="82" spans="1:16" ht="12.75">
      <c r="A82" s="9"/>
      <c r="B82" s="27"/>
      <c r="C82" s="4"/>
      <c r="D82" s="180"/>
      <c r="E82" s="180"/>
      <c r="F82" s="180"/>
      <c r="G82" s="75"/>
      <c r="H82" s="1165"/>
      <c r="I82" s="180"/>
      <c r="J82" s="180"/>
      <c r="K82" s="180"/>
      <c r="L82" s="181"/>
      <c r="M82" s="10"/>
      <c r="N82" s="10"/>
      <c r="O82" s="10"/>
      <c r="P82" s="10"/>
    </row>
    <row r="83" spans="1:16" ht="12.75">
      <c r="A83" s="9"/>
      <c r="B83" s="27"/>
      <c r="C83" s="4"/>
      <c r="D83" s="180"/>
      <c r="E83" s="180"/>
      <c r="F83" s="180"/>
      <c r="G83" s="75"/>
      <c r="H83" s="1165"/>
      <c r="I83" s="180"/>
      <c r="J83" s="180"/>
      <c r="K83" s="180"/>
      <c r="L83" s="181"/>
      <c r="M83" s="10"/>
      <c r="N83" s="10"/>
      <c r="O83" s="10"/>
      <c r="P83" s="10"/>
    </row>
    <row r="84" spans="1:16" ht="12.75">
      <c r="A84" s="9"/>
      <c r="B84" s="27"/>
      <c r="C84" s="4"/>
      <c r="D84" s="180"/>
      <c r="E84" s="180"/>
      <c r="F84" s="180"/>
      <c r="G84" s="75"/>
      <c r="H84" s="1165"/>
      <c r="I84" s="180"/>
      <c r="J84" s="180"/>
      <c r="K84" s="180"/>
      <c r="L84" s="181"/>
      <c r="M84" s="10"/>
      <c r="N84" s="10"/>
      <c r="O84" s="10"/>
      <c r="P84" s="10"/>
    </row>
    <row r="85" spans="1:16" ht="12.75">
      <c r="A85" s="9"/>
      <c r="B85" s="27"/>
      <c r="C85" s="4"/>
      <c r="D85" s="180"/>
      <c r="E85" s="180"/>
      <c r="F85" s="180"/>
      <c r="G85" s="75"/>
      <c r="H85" s="1165"/>
      <c r="I85" s="180"/>
      <c r="J85" s="180"/>
      <c r="K85" s="180"/>
      <c r="L85" s="181"/>
      <c r="M85" s="10"/>
      <c r="N85" s="10"/>
      <c r="O85" s="10"/>
      <c r="P85" s="10"/>
    </row>
    <row r="86" spans="1:16" ht="12.75">
      <c r="A86" s="9"/>
      <c r="B86" s="27"/>
      <c r="C86" s="4"/>
      <c r="D86" s="180"/>
      <c r="E86" s="180"/>
      <c r="F86" s="180"/>
      <c r="G86" s="75"/>
      <c r="H86" s="1165"/>
      <c r="I86" s="180"/>
      <c r="J86" s="180"/>
      <c r="K86" s="180"/>
      <c r="L86" s="181"/>
      <c r="M86" s="10"/>
      <c r="N86" s="10"/>
      <c r="O86" s="10"/>
      <c r="P86" s="10"/>
    </row>
    <row r="87" spans="1:16" ht="12.75">
      <c r="A87" s="9"/>
      <c r="B87" s="27"/>
      <c r="C87" s="4"/>
      <c r="D87" s="180"/>
      <c r="E87" s="180"/>
      <c r="F87" s="180"/>
      <c r="G87" s="75"/>
      <c r="H87" s="1165"/>
      <c r="I87" s="180"/>
      <c r="J87" s="180"/>
      <c r="K87" s="180"/>
      <c r="L87" s="181"/>
      <c r="M87" s="10"/>
      <c r="N87" s="10"/>
      <c r="O87" s="10"/>
      <c r="P87" s="10"/>
    </row>
    <row r="88" spans="1:16" ht="12.75">
      <c r="A88" s="9"/>
      <c r="B88" s="27"/>
      <c r="C88" s="4"/>
      <c r="D88" s="180"/>
      <c r="E88" s="180"/>
      <c r="F88" s="180"/>
      <c r="G88" s="75"/>
      <c r="H88" s="1165"/>
      <c r="I88" s="180"/>
      <c r="J88" s="180"/>
      <c r="K88" s="180"/>
      <c r="L88" s="181"/>
      <c r="M88" s="10"/>
      <c r="N88" s="10"/>
      <c r="O88" s="10"/>
      <c r="P88" s="10"/>
    </row>
    <row r="89" spans="1:16" ht="12.75">
      <c r="A89" s="9"/>
      <c r="B89" s="27"/>
      <c r="C89" s="4"/>
      <c r="D89" s="180"/>
      <c r="E89" s="180"/>
      <c r="F89" s="180"/>
      <c r="G89" s="75"/>
      <c r="H89" s="1165"/>
      <c r="I89" s="180"/>
      <c r="J89" s="180"/>
      <c r="K89" s="180"/>
      <c r="L89" s="181"/>
      <c r="M89" s="10"/>
      <c r="N89" s="10"/>
      <c r="O89" s="10"/>
      <c r="P89" s="10"/>
    </row>
    <row r="90" spans="1:16" ht="12.75">
      <c r="A90" s="9"/>
      <c r="B90" s="27"/>
      <c r="C90" s="4"/>
      <c r="D90" s="180"/>
      <c r="E90" s="180"/>
      <c r="F90" s="180"/>
      <c r="G90" s="75"/>
      <c r="H90" s="1165"/>
      <c r="I90" s="180"/>
      <c r="J90" s="180"/>
      <c r="K90" s="180"/>
      <c r="L90" s="181"/>
      <c r="M90" s="10"/>
      <c r="N90" s="10"/>
      <c r="O90" s="10"/>
      <c r="P90" s="10"/>
    </row>
    <row r="91" spans="1:16" ht="12.75">
      <c r="A91" s="9"/>
      <c r="B91" s="27"/>
      <c r="C91" s="4"/>
      <c r="D91" s="180"/>
      <c r="E91" s="180"/>
      <c r="F91" s="180"/>
      <c r="G91" s="75"/>
      <c r="H91" s="1165"/>
      <c r="I91" s="180"/>
      <c r="J91" s="180"/>
      <c r="K91" s="180"/>
      <c r="L91" s="181"/>
      <c r="M91" s="10"/>
      <c r="N91" s="10"/>
      <c r="O91" s="10"/>
      <c r="P91" s="10"/>
    </row>
    <row r="92" spans="1:16" ht="12.75">
      <c r="A92" s="9"/>
      <c r="B92" s="27"/>
      <c r="C92" s="4"/>
      <c r="D92" s="180"/>
      <c r="E92" s="180"/>
      <c r="F92" s="180"/>
      <c r="G92" s="75"/>
      <c r="H92" s="1165"/>
      <c r="I92" s="180"/>
      <c r="J92" s="180"/>
      <c r="K92" s="180"/>
      <c r="L92" s="181"/>
      <c r="M92" s="10"/>
      <c r="N92" s="10"/>
      <c r="O92" s="10"/>
      <c r="P92" s="10"/>
    </row>
    <row r="93" spans="1:16" ht="12.75">
      <c r="A93" s="9"/>
      <c r="B93" s="27"/>
      <c r="C93" s="4"/>
      <c r="D93" s="180"/>
      <c r="E93" s="180"/>
      <c r="F93" s="180"/>
      <c r="G93" s="75"/>
      <c r="H93" s="1165"/>
      <c r="I93" s="180"/>
      <c r="J93" s="180"/>
      <c r="K93" s="180"/>
      <c r="L93" s="181"/>
      <c r="M93" s="10"/>
      <c r="N93" s="10"/>
      <c r="O93" s="10"/>
      <c r="P93" s="10"/>
    </row>
    <row r="94" spans="1:16" ht="12.75">
      <c r="A94" s="9"/>
      <c r="B94" s="27"/>
      <c r="C94" s="4"/>
      <c r="D94" s="180"/>
      <c r="E94" s="180"/>
      <c r="F94" s="180"/>
      <c r="G94" s="75"/>
      <c r="H94" s="1165"/>
      <c r="I94" s="180"/>
      <c r="J94" s="180"/>
      <c r="K94" s="180"/>
      <c r="L94" s="181"/>
      <c r="M94" s="10"/>
      <c r="N94" s="10"/>
      <c r="O94" s="10"/>
      <c r="P94" s="10"/>
    </row>
    <row r="95" spans="1:16" ht="12.75">
      <c r="A95" s="9"/>
      <c r="B95" s="27"/>
      <c r="C95" s="4"/>
      <c r="D95" s="180"/>
      <c r="E95" s="180"/>
      <c r="F95" s="180"/>
      <c r="G95" s="75"/>
      <c r="H95" s="1165"/>
      <c r="I95" s="180"/>
      <c r="J95" s="180"/>
      <c r="K95" s="180"/>
      <c r="L95" s="181"/>
      <c r="M95" s="10"/>
      <c r="N95" s="10"/>
      <c r="O95" s="10"/>
      <c r="P95" s="10"/>
    </row>
    <row r="96" spans="1:16" ht="12.75">
      <c r="A96" s="9"/>
      <c r="B96" s="27"/>
      <c r="C96" s="4"/>
      <c r="D96" s="180"/>
      <c r="E96" s="180"/>
      <c r="F96" s="180"/>
      <c r="G96" s="75"/>
      <c r="H96" s="1165"/>
      <c r="I96" s="180"/>
      <c r="J96" s="180"/>
      <c r="K96" s="180"/>
      <c r="L96" s="181"/>
      <c r="M96" s="10"/>
      <c r="N96" s="10"/>
      <c r="O96" s="10"/>
      <c r="P96" s="10"/>
    </row>
    <row r="97" spans="1:16" ht="12.75">
      <c r="A97" s="9"/>
      <c r="B97" s="27"/>
      <c r="C97" s="4"/>
      <c r="D97" s="180"/>
      <c r="E97" s="180"/>
      <c r="F97" s="180"/>
      <c r="G97" s="75"/>
      <c r="H97" s="1165"/>
      <c r="I97" s="180"/>
      <c r="J97" s="180"/>
      <c r="K97" s="180"/>
      <c r="L97" s="181"/>
      <c r="M97" s="10"/>
      <c r="N97" s="10"/>
      <c r="O97" s="10"/>
      <c r="P97" s="10"/>
    </row>
    <row r="98" spans="1:16" ht="12.75">
      <c r="A98" s="9"/>
      <c r="B98" s="27"/>
      <c r="C98" s="4"/>
      <c r="D98" s="180"/>
      <c r="E98" s="180"/>
      <c r="F98" s="180"/>
      <c r="G98" s="75"/>
      <c r="H98" s="1165"/>
      <c r="I98" s="180"/>
      <c r="J98" s="180"/>
      <c r="K98" s="180"/>
      <c r="L98" s="181"/>
      <c r="M98" s="10"/>
      <c r="N98" s="10"/>
      <c r="O98" s="10"/>
      <c r="P98" s="10"/>
    </row>
    <row r="99" spans="1:16" ht="12.75">
      <c r="A99" s="9"/>
      <c r="B99" s="27"/>
      <c r="C99" s="4"/>
      <c r="D99" s="180"/>
      <c r="E99" s="180"/>
      <c r="F99" s="180"/>
      <c r="G99" s="75"/>
      <c r="H99" s="1165"/>
      <c r="I99" s="180"/>
      <c r="J99" s="180"/>
      <c r="K99" s="180"/>
      <c r="L99" s="181"/>
      <c r="M99" s="10"/>
      <c r="N99" s="10"/>
      <c r="O99" s="10"/>
      <c r="P99" s="10"/>
    </row>
    <row r="100" spans="1:16" ht="12.75">
      <c r="A100" s="9"/>
      <c r="B100" s="27"/>
      <c r="C100" s="4"/>
      <c r="D100" s="180"/>
      <c r="E100" s="180"/>
      <c r="F100" s="180"/>
      <c r="G100" s="75"/>
      <c r="H100" s="1165"/>
      <c r="I100" s="180"/>
      <c r="J100" s="180"/>
      <c r="K100" s="180"/>
      <c r="L100" s="181"/>
      <c r="M100" s="10"/>
      <c r="N100" s="10"/>
      <c r="O100" s="10"/>
      <c r="P100" s="10"/>
    </row>
    <row r="101" spans="1:16" ht="12.75">
      <c r="A101" s="9"/>
      <c r="B101" s="27"/>
      <c r="C101" s="4"/>
      <c r="D101" s="180"/>
      <c r="E101" s="180"/>
      <c r="F101" s="180"/>
      <c r="G101" s="75"/>
      <c r="H101" s="1165"/>
      <c r="I101" s="180"/>
      <c r="J101" s="180"/>
      <c r="K101" s="180"/>
      <c r="L101" s="181"/>
      <c r="M101" s="10"/>
      <c r="N101" s="10"/>
      <c r="O101" s="10"/>
      <c r="P101" s="10"/>
    </row>
    <row r="102" spans="1:16" ht="12.75">
      <c r="A102" s="9"/>
      <c r="B102" s="27"/>
      <c r="C102" s="4"/>
      <c r="D102" s="180"/>
      <c r="E102" s="180"/>
      <c r="F102" s="180"/>
      <c r="G102" s="75"/>
      <c r="H102" s="1165"/>
      <c r="I102" s="180"/>
      <c r="J102" s="180"/>
      <c r="K102" s="180"/>
      <c r="L102" s="181"/>
      <c r="M102" s="10"/>
      <c r="N102" s="10"/>
      <c r="O102" s="10"/>
      <c r="P102" s="10"/>
    </row>
    <row r="103" spans="1:16" ht="12.75">
      <c r="A103" s="9"/>
      <c r="B103" s="27"/>
      <c r="C103" s="4"/>
      <c r="D103" s="180"/>
      <c r="E103" s="180"/>
      <c r="F103" s="180"/>
      <c r="G103" s="75"/>
      <c r="H103" s="1165"/>
      <c r="I103" s="180"/>
      <c r="J103" s="180"/>
      <c r="K103" s="180"/>
      <c r="L103" s="181"/>
      <c r="M103" s="10"/>
      <c r="N103" s="10"/>
      <c r="O103" s="10"/>
      <c r="P103" s="10"/>
    </row>
    <row r="104" spans="1:16" ht="12.75">
      <c r="A104" s="9"/>
      <c r="B104" s="27"/>
      <c r="C104" s="4"/>
      <c r="D104" s="180"/>
      <c r="E104" s="180"/>
      <c r="F104" s="180"/>
      <c r="G104" s="75"/>
      <c r="H104" s="1165"/>
      <c r="I104" s="180"/>
      <c r="J104" s="180"/>
      <c r="K104" s="180"/>
      <c r="L104" s="181"/>
      <c r="M104" s="10"/>
      <c r="N104" s="10"/>
      <c r="O104" s="10"/>
      <c r="P104" s="10"/>
    </row>
    <row r="105" spans="1:16" ht="12.75">
      <c r="A105" s="9"/>
      <c r="B105" s="27"/>
      <c r="C105" s="4"/>
      <c r="D105" s="180"/>
      <c r="E105" s="180"/>
      <c r="F105" s="180"/>
      <c r="G105" s="75"/>
      <c r="H105" s="1165"/>
      <c r="I105" s="180"/>
      <c r="J105" s="180"/>
      <c r="K105" s="180"/>
      <c r="L105" s="181"/>
      <c r="M105" s="10"/>
      <c r="N105" s="10"/>
      <c r="O105" s="10"/>
      <c r="P105" s="10"/>
    </row>
    <row r="106" spans="1:16" ht="12.75">
      <c r="A106" s="9"/>
      <c r="B106" s="27"/>
      <c r="C106" s="4"/>
      <c r="D106" s="180"/>
      <c r="E106" s="180"/>
      <c r="F106" s="180"/>
      <c r="G106" s="75"/>
      <c r="H106" s="1165"/>
      <c r="I106" s="180"/>
      <c r="J106" s="180"/>
      <c r="K106" s="180"/>
      <c r="L106" s="181"/>
      <c r="M106" s="10"/>
      <c r="N106" s="10"/>
      <c r="O106" s="10"/>
      <c r="P106" s="10"/>
    </row>
    <row r="107" spans="1:16" ht="12.75">
      <c r="A107" s="9"/>
      <c r="B107" s="27"/>
      <c r="C107" s="4"/>
      <c r="D107" s="180"/>
      <c r="E107" s="180"/>
      <c r="F107" s="180"/>
      <c r="G107" s="75"/>
      <c r="H107" s="1165"/>
      <c r="I107" s="180"/>
      <c r="J107" s="180"/>
      <c r="K107" s="180"/>
      <c r="L107" s="181"/>
      <c r="M107" s="10"/>
      <c r="N107" s="10"/>
      <c r="O107" s="10"/>
      <c r="P107" s="10"/>
    </row>
    <row r="108" spans="1:16" ht="12.75">
      <c r="A108" s="9"/>
      <c r="B108" s="27"/>
      <c r="C108" s="4"/>
      <c r="D108" s="180"/>
      <c r="E108" s="180"/>
      <c r="F108" s="180"/>
      <c r="G108" s="75"/>
      <c r="H108" s="1165"/>
      <c r="I108" s="180"/>
      <c r="J108" s="180"/>
      <c r="K108" s="180"/>
      <c r="L108" s="181"/>
      <c r="M108" s="10"/>
      <c r="N108" s="10"/>
      <c r="O108" s="10"/>
      <c r="P108" s="10"/>
    </row>
    <row r="109" spans="1:16" ht="12.75">
      <c r="A109" s="9"/>
      <c r="B109" s="27"/>
      <c r="C109" s="4"/>
      <c r="D109" s="180"/>
      <c r="E109" s="180"/>
      <c r="F109" s="180"/>
      <c r="G109" s="75"/>
      <c r="H109" s="1165"/>
      <c r="I109" s="180"/>
      <c r="J109" s="180"/>
      <c r="K109" s="180"/>
      <c r="L109" s="181"/>
      <c r="M109" s="10"/>
      <c r="N109" s="10"/>
      <c r="O109" s="10"/>
      <c r="P109" s="10"/>
    </row>
    <row r="110" spans="1:16" ht="12.75">
      <c r="A110" s="9"/>
      <c r="B110" s="27"/>
      <c r="C110" s="4"/>
      <c r="D110" s="180"/>
      <c r="E110" s="180"/>
      <c r="F110" s="180"/>
      <c r="G110" s="75"/>
      <c r="H110" s="1165"/>
      <c r="I110" s="180"/>
      <c r="J110" s="180"/>
      <c r="K110" s="180"/>
      <c r="L110" s="181"/>
      <c r="M110" s="10"/>
      <c r="N110" s="10"/>
      <c r="O110" s="10"/>
      <c r="P110" s="10"/>
    </row>
    <row r="111" spans="1:16" ht="12.75">
      <c r="A111" s="9"/>
      <c r="B111" s="27"/>
      <c r="C111" s="4"/>
      <c r="D111" s="180"/>
      <c r="E111" s="180"/>
      <c r="F111" s="180"/>
      <c r="G111" s="75"/>
      <c r="H111" s="1165"/>
      <c r="I111" s="180"/>
      <c r="J111" s="180"/>
      <c r="K111" s="180"/>
      <c r="L111" s="181"/>
      <c r="M111" s="10"/>
      <c r="N111" s="10"/>
      <c r="O111" s="10"/>
      <c r="P111" s="10"/>
    </row>
    <row r="112" spans="1:16" ht="12.75">
      <c r="A112" s="9"/>
      <c r="B112" s="27"/>
      <c r="C112" s="4"/>
      <c r="D112" s="180"/>
      <c r="E112" s="180"/>
      <c r="F112" s="180"/>
      <c r="G112" s="75"/>
      <c r="H112" s="1165"/>
      <c r="I112" s="180"/>
      <c r="J112" s="180"/>
      <c r="K112" s="180"/>
      <c r="L112" s="181"/>
      <c r="M112" s="10"/>
      <c r="N112" s="10"/>
      <c r="O112" s="10"/>
      <c r="P112" s="10"/>
    </row>
    <row r="113" spans="1:16" ht="12.75">
      <c r="A113" s="9"/>
      <c r="B113" s="27"/>
      <c r="C113" s="4"/>
      <c r="D113" s="180"/>
      <c r="E113" s="180"/>
      <c r="F113" s="180"/>
      <c r="G113" s="75"/>
      <c r="H113" s="1165"/>
      <c r="I113" s="180"/>
      <c r="J113" s="180"/>
      <c r="K113" s="180"/>
      <c r="L113" s="181"/>
      <c r="M113" s="10"/>
      <c r="N113" s="10"/>
      <c r="O113" s="10"/>
      <c r="P113" s="10"/>
    </row>
    <row r="114" spans="1:16" ht="12.75">
      <c r="A114" s="9"/>
      <c r="B114" s="27"/>
      <c r="C114" s="4"/>
      <c r="D114" s="180"/>
      <c r="E114" s="180"/>
      <c r="F114" s="180"/>
      <c r="G114" s="75"/>
      <c r="H114" s="1165"/>
      <c r="I114" s="180"/>
      <c r="J114" s="180"/>
      <c r="K114" s="180"/>
      <c r="L114" s="181"/>
      <c r="M114" s="10"/>
      <c r="N114" s="10"/>
      <c r="O114" s="10"/>
      <c r="P114" s="10"/>
    </row>
    <row r="115" spans="1:16" ht="12.75">
      <c r="A115" s="9"/>
      <c r="B115" s="27"/>
      <c r="C115" s="4"/>
      <c r="D115" s="180"/>
      <c r="E115" s="180"/>
      <c r="F115" s="180"/>
      <c r="G115" s="75"/>
      <c r="H115" s="1165"/>
      <c r="I115" s="180"/>
      <c r="J115" s="180"/>
      <c r="K115" s="180"/>
      <c r="L115" s="181"/>
      <c r="M115" s="10"/>
      <c r="N115" s="10"/>
      <c r="O115" s="10"/>
      <c r="P115" s="10"/>
    </row>
    <row r="116" spans="1:16" ht="12.75">
      <c r="A116" s="9"/>
      <c r="B116" s="27"/>
      <c r="C116" s="4"/>
      <c r="D116" s="180"/>
      <c r="E116" s="180"/>
      <c r="F116" s="180"/>
      <c r="G116" s="75"/>
      <c r="H116" s="1165"/>
      <c r="I116" s="180"/>
      <c r="J116" s="180"/>
      <c r="K116" s="180"/>
      <c r="L116" s="181"/>
      <c r="M116" s="10"/>
      <c r="N116" s="10"/>
      <c r="O116" s="10"/>
      <c r="P116" s="10"/>
    </row>
    <row r="117" spans="1:16" ht="12.75">
      <c r="A117" s="9"/>
      <c r="B117" s="27"/>
      <c r="C117" s="4"/>
      <c r="D117" s="180"/>
      <c r="E117" s="180"/>
      <c r="F117" s="180"/>
      <c r="G117" s="75"/>
      <c r="H117" s="1165"/>
      <c r="I117" s="180"/>
      <c r="J117" s="180"/>
      <c r="K117" s="180"/>
      <c r="L117" s="181"/>
      <c r="M117" s="10"/>
      <c r="N117" s="10"/>
      <c r="O117" s="10"/>
      <c r="P117" s="10"/>
    </row>
    <row r="118" spans="1:16" ht="12.75">
      <c r="A118" s="9"/>
      <c r="B118" s="27"/>
      <c r="C118" s="4"/>
      <c r="D118" s="180"/>
      <c r="E118" s="180"/>
      <c r="F118" s="180"/>
      <c r="G118" s="75"/>
      <c r="H118" s="1165"/>
      <c r="I118" s="180"/>
      <c r="J118" s="180"/>
      <c r="K118" s="180"/>
      <c r="L118" s="181"/>
      <c r="M118" s="10"/>
      <c r="N118" s="10"/>
      <c r="O118" s="10"/>
      <c r="P118" s="10"/>
    </row>
    <row r="119" spans="1:16" ht="12.75">
      <c r="A119" s="9"/>
      <c r="B119" s="27"/>
      <c r="C119" s="4"/>
      <c r="D119" s="180"/>
      <c r="E119" s="180"/>
      <c r="F119" s="180"/>
      <c r="G119" s="75"/>
      <c r="H119" s="1165"/>
      <c r="I119" s="180"/>
      <c r="J119" s="180"/>
      <c r="K119" s="180"/>
      <c r="L119" s="181"/>
      <c r="M119" s="10"/>
      <c r="N119" s="10"/>
      <c r="O119" s="10"/>
      <c r="P119" s="10"/>
    </row>
    <row r="120" spans="1:16" ht="12.75">
      <c r="A120" s="9"/>
      <c r="B120" s="27"/>
      <c r="C120" s="4"/>
      <c r="D120" s="180"/>
      <c r="E120" s="180"/>
      <c r="F120" s="180"/>
      <c r="G120" s="75"/>
      <c r="H120" s="1165"/>
      <c r="I120" s="180"/>
      <c r="J120" s="180"/>
      <c r="K120" s="180"/>
      <c r="L120" s="181"/>
      <c r="M120" s="10"/>
      <c r="N120" s="10"/>
      <c r="O120" s="10"/>
      <c r="P120" s="10"/>
    </row>
    <row r="121" spans="1:16" ht="12.75">
      <c r="A121" s="9"/>
      <c r="B121" s="27"/>
      <c r="C121" s="4"/>
      <c r="D121" s="180"/>
      <c r="E121" s="180"/>
      <c r="F121" s="180"/>
      <c r="G121" s="75"/>
      <c r="H121" s="1165"/>
      <c r="I121" s="180"/>
      <c r="J121" s="180"/>
      <c r="K121" s="180"/>
      <c r="L121" s="181"/>
      <c r="M121" s="10"/>
      <c r="N121" s="10"/>
      <c r="O121" s="10"/>
      <c r="P121" s="10"/>
    </row>
    <row r="122" spans="1:16" ht="12.75">
      <c r="A122" s="9"/>
      <c r="B122" s="27"/>
      <c r="C122" s="4"/>
      <c r="D122" s="180"/>
      <c r="E122" s="180"/>
      <c r="F122" s="180"/>
      <c r="G122" s="75"/>
      <c r="H122" s="1165"/>
      <c r="I122" s="180"/>
      <c r="J122" s="180"/>
      <c r="K122" s="180"/>
      <c r="L122" s="181"/>
      <c r="M122" s="10"/>
      <c r="N122" s="10"/>
      <c r="O122" s="10"/>
      <c r="P122" s="10"/>
    </row>
    <row r="123" spans="1:16" ht="12.75">
      <c r="A123" s="9"/>
      <c r="B123" s="27"/>
      <c r="C123" s="4"/>
      <c r="D123" s="180"/>
      <c r="E123" s="180"/>
      <c r="F123" s="180"/>
      <c r="G123" s="75"/>
      <c r="H123" s="1165"/>
      <c r="I123" s="180"/>
      <c r="J123" s="180"/>
      <c r="K123" s="180"/>
      <c r="L123" s="181"/>
      <c r="M123" s="10"/>
      <c r="N123" s="10"/>
      <c r="O123" s="10"/>
      <c r="P123" s="10"/>
    </row>
    <row r="124" spans="1:16" ht="12.75">
      <c r="A124" s="9"/>
      <c r="B124" s="27"/>
      <c r="C124" s="4"/>
      <c r="D124" s="180"/>
      <c r="E124" s="180"/>
      <c r="F124" s="180"/>
      <c r="G124" s="75"/>
      <c r="H124" s="1165"/>
      <c r="I124" s="180"/>
      <c r="J124" s="180"/>
      <c r="K124" s="180"/>
      <c r="L124" s="181"/>
      <c r="M124" s="10"/>
      <c r="N124" s="10"/>
      <c r="O124" s="10"/>
      <c r="P124" s="10"/>
    </row>
    <row r="125" spans="1:16" ht="12.75">
      <c r="A125" s="9"/>
      <c r="B125" s="27"/>
      <c r="C125" s="4"/>
      <c r="D125" s="180"/>
      <c r="E125" s="180"/>
      <c r="F125" s="180"/>
      <c r="G125" s="75"/>
      <c r="H125" s="1165"/>
      <c r="I125" s="180"/>
      <c r="J125" s="180"/>
      <c r="K125" s="180"/>
      <c r="L125" s="181"/>
      <c r="M125" s="10"/>
      <c r="N125" s="10"/>
      <c r="O125" s="10"/>
      <c r="P125" s="10"/>
    </row>
    <row r="126" spans="1:16" ht="12.75">
      <c r="A126" s="9"/>
      <c r="B126" s="27"/>
      <c r="C126" s="4"/>
      <c r="D126" s="180"/>
      <c r="E126" s="180"/>
      <c r="F126" s="180"/>
      <c r="G126" s="75"/>
      <c r="H126" s="1165"/>
      <c r="I126" s="180"/>
      <c r="J126" s="180"/>
      <c r="K126" s="180"/>
      <c r="L126" s="181"/>
      <c r="M126" s="10"/>
      <c r="N126" s="10"/>
      <c r="O126" s="10"/>
      <c r="P126" s="10"/>
    </row>
    <row r="127" spans="1:16" ht="12.75">
      <c r="A127" s="9"/>
      <c r="B127" s="27"/>
      <c r="C127" s="4"/>
      <c r="D127" s="180"/>
      <c r="E127" s="180"/>
      <c r="F127" s="180"/>
      <c r="G127" s="75"/>
      <c r="H127" s="1165"/>
      <c r="I127" s="180"/>
      <c r="J127" s="180"/>
      <c r="K127" s="180"/>
      <c r="L127" s="181"/>
      <c r="M127" s="10"/>
      <c r="N127" s="10"/>
      <c r="O127" s="10"/>
      <c r="P127" s="10"/>
    </row>
    <row r="128" spans="1:16" ht="12.75">
      <c r="A128" s="9"/>
      <c r="B128" s="27"/>
      <c r="C128" s="4"/>
      <c r="D128" s="180"/>
      <c r="E128" s="180"/>
      <c r="F128" s="180"/>
      <c r="G128" s="75"/>
      <c r="H128" s="1165"/>
      <c r="I128" s="180"/>
      <c r="J128" s="180"/>
      <c r="K128" s="180"/>
      <c r="L128" s="181"/>
      <c r="M128" s="10"/>
      <c r="N128" s="10"/>
      <c r="O128" s="10"/>
      <c r="P128" s="10"/>
    </row>
    <row r="129" spans="1:16" ht="12.75">
      <c r="A129" s="9"/>
      <c r="B129" s="27"/>
      <c r="C129" s="4"/>
      <c r="D129" s="180"/>
      <c r="E129" s="180"/>
      <c r="F129" s="180"/>
      <c r="G129" s="75"/>
      <c r="H129" s="1165"/>
      <c r="I129" s="180"/>
      <c r="J129" s="180"/>
      <c r="K129" s="180"/>
      <c r="L129" s="181"/>
      <c r="M129" s="10"/>
      <c r="N129" s="10"/>
      <c r="O129" s="10"/>
      <c r="P129" s="10"/>
    </row>
    <row r="130" spans="1:16" ht="12.75">
      <c r="A130" s="9"/>
      <c r="B130" s="27"/>
      <c r="C130" s="4"/>
      <c r="D130" s="180"/>
      <c r="E130" s="180"/>
      <c r="F130" s="180"/>
      <c r="G130" s="75"/>
      <c r="H130" s="1165"/>
      <c r="I130" s="180"/>
      <c r="J130" s="180"/>
      <c r="K130" s="180"/>
      <c r="L130" s="181"/>
      <c r="M130" s="10"/>
      <c r="N130" s="10"/>
      <c r="O130" s="10"/>
      <c r="P130" s="10"/>
    </row>
    <row r="131" spans="1:16" ht="12.75">
      <c r="A131" s="9"/>
      <c r="B131" s="27"/>
      <c r="C131" s="4"/>
      <c r="D131" s="180"/>
      <c r="E131" s="180"/>
      <c r="F131" s="180"/>
      <c r="G131" s="75"/>
      <c r="H131" s="1165"/>
      <c r="I131" s="180"/>
      <c r="J131" s="180"/>
      <c r="K131" s="180"/>
      <c r="L131" s="181"/>
      <c r="M131" s="10"/>
      <c r="N131" s="10"/>
      <c r="O131" s="10"/>
      <c r="P131" s="10"/>
    </row>
    <row r="132" spans="1:16" ht="12.75">
      <c r="A132" s="9"/>
      <c r="B132" s="27"/>
      <c r="C132" s="4"/>
      <c r="D132" s="180"/>
      <c r="E132" s="180"/>
      <c r="F132" s="180"/>
      <c r="G132" s="75"/>
      <c r="H132" s="1165"/>
      <c r="I132" s="180"/>
      <c r="J132" s="180"/>
      <c r="K132" s="180"/>
      <c r="L132" s="181"/>
      <c r="M132" s="10"/>
      <c r="N132" s="10"/>
      <c r="O132" s="10"/>
      <c r="P132" s="10"/>
    </row>
    <row r="133" spans="1:16" ht="12.75">
      <c r="A133" s="9"/>
      <c r="B133" s="27"/>
      <c r="C133" s="4"/>
      <c r="D133" s="180"/>
      <c r="E133" s="180"/>
      <c r="F133" s="180"/>
      <c r="G133" s="75"/>
      <c r="H133" s="1165"/>
      <c r="I133" s="180"/>
      <c r="J133" s="180"/>
      <c r="K133" s="180"/>
      <c r="L133" s="181"/>
      <c r="M133" s="10"/>
      <c r="N133" s="10"/>
      <c r="O133" s="10"/>
      <c r="P133" s="10"/>
    </row>
    <row r="134" spans="1:16" ht="12.75">
      <c r="A134" s="9"/>
      <c r="B134" s="27"/>
      <c r="C134" s="4"/>
      <c r="D134" s="180"/>
      <c r="E134" s="180"/>
      <c r="F134" s="180"/>
      <c r="G134" s="75"/>
      <c r="H134" s="1165"/>
      <c r="I134" s="180"/>
      <c r="J134" s="180"/>
      <c r="K134" s="180"/>
      <c r="L134" s="181"/>
      <c r="M134" s="10"/>
      <c r="N134" s="10"/>
      <c r="O134" s="10"/>
      <c r="P134" s="10"/>
    </row>
    <row r="135" spans="1:16" ht="12.75">
      <c r="A135" s="9"/>
      <c r="B135" s="27"/>
      <c r="C135" s="4"/>
      <c r="D135" s="180"/>
      <c r="E135" s="180"/>
      <c r="F135" s="180"/>
      <c r="G135" s="75"/>
      <c r="H135" s="1165"/>
      <c r="I135" s="180"/>
      <c r="J135" s="180"/>
      <c r="K135" s="180"/>
      <c r="L135" s="181"/>
      <c r="M135" s="10"/>
      <c r="N135" s="10"/>
      <c r="O135" s="10"/>
      <c r="P135" s="10"/>
    </row>
    <row r="136" spans="1:16" ht="12.75">
      <c r="A136" s="9"/>
      <c r="B136" s="27"/>
      <c r="C136" s="4"/>
      <c r="D136" s="180"/>
      <c r="E136" s="180"/>
      <c r="F136" s="180"/>
      <c r="G136" s="75"/>
      <c r="H136" s="1165"/>
      <c r="I136" s="180"/>
      <c r="J136" s="180"/>
      <c r="K136" s="180"/>
      <c r="L136" s="181"/>
      <c r="M136" s="10"/>
      <c r="N136" s="10"/>
      <c r="O136" s="10"/>
      <c r="P136" s="10"/>
    </row>
    <row r="137" spans="1:16" ht="12.75">
      <c r="A137" s="9"/>
      <c r="B137" s="27"/>
      <c r="C137" s="4"/>
      <c r="D137" s="180"/>
      <c r="E137" s="180"/>
      <c r="F137" s="180"/>
      <c r="G137" s="75"/>
      <c r="H137" s="1165"/>
      <c r="I137" s="180"/>
      <c r="J137" s="180"/>
      <c r="K137" s="180"/>
      <c r="L137" s="181"/>
      <c r="M137" s="10"/>
      <c r="N137" s="10"/>
      <c r="O137" s="10"/>
      <c r="P137" s="10"/>
    </row>
    <row r="138" spans="1:16" ht="12.75">
      <c r="A138" s="9"/>
      <c r="B138" s="27"/>
      <c r="C138" s="4"/>
      <c r="D138" s="180"/>
      <c r="E138" s="180"/>
      <c r="F138" s="180"/>
      <c r="G138" s="75"/>
      <c r="H138" s="1165"/>
      <c r="I138" s="180"/>
      <c r="J138" s="180"/>
      <c r="K138" s="180"/>
      <c r="L138" s="181"/>
      <c r="M138" s="10"/>
      <c r="N138" s="10"/>
      <c r="O138" s="10"/>
      <c r="P138" s="10"/>
    </row>
    <row r="139" spans="1:16" ht="12.75">
      <c r="A139" s="9"/>
      <c r="B139" s="27"/>
      <c r="C139" s="4"/>
      <c r="D139" s="180"/>
      <c r="E139" s="180"/>
      <c r="F139" s="180"/>
      <c r="G139" s="75"/>
      <c r="H139" s="1165"/>
      <c r="I139" s="180"/>
      <c r="J139" s="180"/>
      <c r="K139" s="180"/>
      <c r="L139" s="181"/>
      <c r="M139" s="10"/>
      <c r="N139" s="10"/>
      <c r="O139" s="10"/>
      <c r="P139" s="10"/>
    </row>
    <row r="140" spans="1:16" ht="12.75">
      <c r="A140" s="9"/>
      <c r="B140" s="27"/>
      <c r="C140" s="4"/>
      <c r="D140" s="180"/>
      <c r="E140" s="180"/>
      <c r="F140" s="180"/>
      <c r="G140" s="75"/>
      <c r="H140" s="1165"/>
      <c r="I140" s="180"/>
      <c r="J140" s="180"/>
      <c r="K140" s="180"/>
      <c r="L140" s="181"/>
      <c r="M140" s="10"/>
      <c r="N140" s="10"/>
      <c r="O140" s="10"/>
      <c r="P140" s="10"/>
    </row>
    <row r="141" spans="1:16" ht="12.75">
      <c r="A141" s="9"/>
      <c r="B141" s="27"/>
      <c r="C141" s="4"/>
      <c r="D141" s="180"/>
      <c r="E141" s="180"/>
      <c r="F141" s="180"/>
      <c r="G141" s="75"/>
      <c r="H141" s="1165"/>
      <c r="I141" s="180"/>
      <c r="J141" s="180"/>
      <c r="K141" s="180"/>
      <c r="L141" s="181"/>
      <c r="M141" s="10"/>
      <c r="N141" s="10"/>
      <c r="O141" s="10"/>
      <c r="P141" s="10"/>
    </row>
    <row r="142" spans="1:16" ht="12.75">
      <c r="A142" s="28"/>
      <c r="B142" s="28"/>
      <c r="C142" s="28"/>
      <c r="D142" s="28"/>
      <c r="E142" s="28"/>
      <c r="F142" s="28"/>
      <c r="G142" s="28"/>
      <c r="H142" s="28"/>
      <c r="I142" s="28"/>
      <c r="J142" s="28"/>
      <c r="K142" s="28"/>
      <c r="L142" s="181"/>
      <c r="M142" s="10"/>
      <c r="N142" s="10"/>
      <c r="O142" s="10"/>
      <c r="P142" s="10"/>
    </row>
    <row r="143" spans="1:16" ht="12.75">
      <c r="A143" s="28"/>
      <c r="B143" s="28"/>
      <c r="C143" s="28"/>
      <c r="D143" s="28"/>
      <c r="E143" s="28"/>
      <c r="F143" s="28"/>
      <c r="G143" s="28"/>
      <c r="H143" s="28"/>
      <c r="I143" s="28"/>
      <c r="J143" s="28"/>
      <c r="K143" s="28"/>
      <c r="L143" s="181"/>
      <c r="M143" s="10"/>
      <c r="N143" s="10"/>
      <c r="O143" s="10"/>
      <c r="P143" s="10"/>
    </row>
    <row r="144" spans="1:12" ht="12.75">
      <c r="A144" s="28"/>
      <c r="B144" s="28"/>
      <c r="C144" s="28"/>
      <c r="D144" s="28"/>
      <c r="E144" s="28"/>
      <c r="F144" s="28"/>
      <c r="G144" s="28"/>
      <c r="H144" s="28"/>
      <c r="I144" s="28"/>
      <c r="J144" s="28"/>
      <c r="K144" s="28"/>
      <c r="L144" s="28"/>
    </row>
    <row r="145" spans="1:12" ht="12.75">
      <c r="A145" s="28"/>
      <c r="B145" s="28"/>
      <c r="C145" s="28"/>
      <c r="D145" s="28"/>
      <c r="E145" s="28"/>
      <c r="F145" s="28"/>
      <c r="G145" s="28"/>
      <c r="H145" s="28"/>
      <c r="I145" s="28"/>
      <c r="J145" s="28"/>
      <c r="K145" s="28"/>
      <c r="L145" s="28"/>
    </row>
    <row r="146" spans="1:12" ht="12.75">
      <c r="A146" s="28"/>
      <c r="B146" s="28"/>
      <c r="C146" s="28"/>
      <c r="D146" s="28"/>
      <c r="E146" s="28"/>
      <c r="F146" s="28"/>
      <c r="G146" s="28"/>
      <c r="H146" s="28"/>
      <c r="I146" s="28"/>
      <c r="J146" s="28"/>
      <c r="K146" s="28"/>
      <c r="L146" s="28"/>
    </row>
    <row r="147" spans="1:12" ht="12.75">
      <c r="A147" s="28"/>
      <c r="B147" s="28"/>
      <c r="C147" s="28"/>
      <c r="D147" s="28"/>
      <c r="E147" s="28"/>
      <c r="F147" s="28"/>
      <c r="G147" s="28"/>
      <c r="H147" s="28"/>
      <c r="I147" s="28"/>
      <c r="J147" s="28"/>
      <c r="K147" s="28"/>
      <c r="L147" s="28"/>
    </row>
    <row r="148" spans="1:12" ht="12.75">
      <c r="A148" s="28"/>
      <c r="B148" s="28"/>
      <c r="C148" s="28"/>
      <c r="D148" s="28"/>
      <c r="E148" s="28"/>
      <c r="F148" s="28"/>
      <c r="G148" s="28"/>
      <c r="H148" s="28"/>
      <c r="I148" s="28"/>
      <c r="J148" s="28"/>
      <c r="K148" s="28"/>
      <c r="L148" s="28"/>
    </row>
    <row r="149" spans="1:12" ht="12.75">
      <c r="A149" s="28"/>
      <c r="B149" s="28"/>
      <c r="C149" s="28"/>
      <c r="D149" s="28"/>
      <c r="E149" s="28"/>
      <c r="F149" s="28"/>
      <c r="G149" s="28"/>
      <c r="H149" s="28"/>
      <c r="I149" s="28"/>
      <c r="J149" s="28"/>
      <c r="K149" s="28"/>
      <c r="L149" s="28"/>
    </row>
    <row r="150" spans="1:12" ht="12.75">
      <c r="A150" s="28"/>
      <c r="B150" s="28"/>
      <c r="C150" s="28"/>
      <c r="D150" s="28"/>
      <c r="E150" s="28"/>
      <c r="F150" s="28"/>
      <c r="G150" s="28"/>
      <c r="H150" s="28"/>
      <c r="I150" s="28"/>
      <c r="J150" s="28"/>
      <c r="K150" s="28"/>
      <c r="L150" s="28"/>
    </row>
    <row r="151" spans="1:12" ht="12.75">
      <c r="A151" s="28"/>
      <c r="B151" s="28"/>
      <c r="C151" s="28"/>
      <c r="D151" s="28"/>
      <c r="E151" s="28"/>
      <c r="F151" s="28"/>
      <c r="G151" s="28"/>
      <c r="H151" s="28"/>
      <c r="I151" s="28"/>
      <c r="J151" s="28"/>
      <c r="K151" s="28"/>
      <c r="L151" s="28"/>
    </row>
    <row r="152" spans="1:12" ht="12.75">
      <c r="A152" s="28"/>
      <c r="B152" s="28"/>
      <c r="C152" s="28"/>
      <c r="D152" s="28"/>
      <c r="E152" s="28"/>
      <c r="F152" s="28"/>
      <c r="G152" s="28"/>
      <c r="H152" s="28"/>
      <c r="I152" s="28"/>
      <c r="J152" s="28"/>
      <c r="K152" s="28"/>
      <c r="L152" s="28"/>
    </row>
    <row r="153" ht="12.75">
      <c r="L153" s="28"/>
    </row>
    <row r="154" ht="12.75">
      <c r="L154" s="28"/>
    </row>
  </sheetData>
  <sheetProtection/>
  <mergeCells count="66">
    <mergeCell ref="G50:H52"/>
    <mergeCell ref="I50:J52"/>
    <mergeCell ref="E25:E29"/>
    <mergeCell ref="E44:E47"/>
    <mergeCell ref="F44:F47"/>
    <mergeCell ref="O39:O43"/>
    <mergeCell ref="G25:L25"/>
    <mergeCell ref="M29:R29"/>
    <mergeCell ref="P39:P43"/>
    <mergeCell ref="E21:E24"/>
    <mergeCell ref="F21:F24"/>
    <mergeCell ref="F27:F29"/>
    <mergeCell ref="M27:M28"/>
    <mergeCell ref="M25:P25"/>
    <mergeCell ref="M26:P26"/>
    <mergeCell ref="N27:P27"/>
    <mergeCell ref="G27:H29"/>
    <mergeCell ref="M9:S9"/>
    <mergeCell ref="M10:S10"/>
    <mergeCell ref="M11:R11"/>
    <mergeCell ref="M12:R12"/>
    <mergeCell ref="S12:S20"/>
    <mergeCell ref="M13:R13"/>
    <mergeCell ref="M14:R14"/>
    <mergeCell ref="R16:R20"/>
    <mergeCell ref="N16:N20"/>
    <mergeCell ref="O16:O20"/>
    <mergeCell ref="P16:P20"/>
    <mergeCell ref="M21:R24"/>
    <mergeCell ref="S35:S43"/>
    <mergeCell ref="Q16:Q20"/>
    <mergeCell ref="M16:M20"/>
    <mergeCell ref="M37:R37"/>
    <mergeCell ref="M39:M43"/>
    <mergeCell ref="N39:N43"/>
    <mergeCell ref="M34:R34"/>
    <mergeCell ref="M35:R35"/>
    <mergeCell ref="A44:A53"/>
    <mergeCell ref="B44:B53"/>
    <mergeCell ref="C48:C52"/>
    <mergeCell ref="E48:E52"/>
    <mergeCell ref="F50:F52"/>
    <mergeCell ref="A21:A30"/>
    <mergeCell ref="B21:B30"/>
    <mergeCell ref="C21:C24"/>
    <mergeCell ref="D21:D24"/>
    <mergeCell ref="D48:D52"/>
    <mergeCell ref="C44:C47"/>
    <mergeCell ref="D44:D47"/>
    <mergeCell ref="M36:R36"/>
    <mergeCell ref="I27:J29"/>
    <mergeCell ref="N28:P28"/>
    <mergeCell ref="R39:R43"/>
    <mergeCell ref="M30:P30"/>
    <mergeCell ref="C25:C29"/>
    <mergeCell ref="D25:D29"/>
    <mergeCell ref="S5:S6"/>
    <mergeCell ref="Q25:S28"/>
    <mergeCell ref="S21:S24"/>
    <mergeCell ref="H54:H141"/>
    <mergeCell ref="M32:S32"/>
    <mergeCell ref="G26:L26"/>
    <mergeCell ref="G49:L49"/>
    <mergeCell ref="Q30:S30"/>
    <mergeCell ref="Q39:Q43"/>
    <mergeCell ref="M33:S33"/>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69" r:id="rId1"/>
  <headerFooter alignWithMargins="0">
    <oddHeader>&amp;C&amp;"Arial,Bold"&amp;12Pmain IT00</oddHeader>
  </headerFooter>
</worksheet>
</file>

<file path=xl/worksheets/sheet12.xml><?xml version="1.0" encoding="utf-8"?>
<worksheet xmlns="http://schemas.openxmlformats.org/spreadsheetml/2006/main" xmlns:r="http://schemas.openxmlformats.org/officeDocument/2006/relationships">
  <dimension ref="A1:BY93"/>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8" customWidth="1"/>
    <col min="2" max="2" width="3.00390625" style="8" customWidth="1"/>
    <col min="3" max="3" width="4.421875" style="8" customWidth="1"/>
    <col min="4" max="4" width="7.00390625" style="8" customWidth="1"/>
    <col min="5" max="5" width="3.421875" style="8" customWidth="1"/>
    <col min="6" max="6" width="3.00390625" style="8" customWidth="1"/>
    <col min="7" max="7" width="3.8515625" style="8" customWidth="1"/>
    <col min="8" max="8" width="11.7109375" style="8" customWidth="1"/>
    <col min="9" max="9" width="4.7109375" style="8" customWidth="1"/>
    <col min="10" max="10" width="7.00390625" style="8" customWidth="1"/>
    <col min="11" max="11" width="3.140625" style="8" bestFit="1" customWidth="1"/>
    <col min="12" max="12" width="7.28125" style="8" customWidth="1"/>
    <col min="13" max="13" width="2.8515625" style="8" customWidth="1"/>
    <col min="14" max="14" width="3.28125" style="8" customWidth="1"/>
    <col min="15" max="15" width="2.7109375" style="8" customWidth="1"/>
    <col min="16" max="16" width="46.7109375" style="8" customWidth="1"/>
    <col min="17" max="17" width="10.8515625" style="8" bestFit="1" customWidth="1"/>
    <col min="18" max="18" width="13.28125" style="8" customWidth="1"/>
    <col min="19" max="19" width="11.00390625" style="8" customWidth="1"/>
    <col min="20" max="20" width="10.28125" style="8" customWidth="1"/>
    <col min="21" max="21" width="9.7109375" style="8" customWidth="1"/>
    <col min="22" max="22" width="14.140625" style="8" customWidth="1"/>
    <col min="23" max="23" width="12.140625" style="8" customWidth="1"/>
    <col min="24" max="24" width="11.00390625" style="8" customWidth="1"/>
    <col min="25" max="25" width="12.7109375" style="8" customWidth="1"/>
    <col min="26" max="26" width="12.00390625" style="8" customWidth="1"/>
    <col min="27" max="27" width="10.7109375" style="8" customWidth="1"/>
    <col min="28" max="28" width="10.8515625" style="8" customWidth="1"/>
    <col min="29" max="29" width="14.8515625" style="8" customWidth="1"/>
    <col min="30" max="30" width="15.8515625" style="8" customWidth="1"/>
    <col min="31" max="31" width="13.57421875" style="8" customWidth="1"/>
    <col min="32" max="32" width="7.8515625" style="8" customWidth="1"/>
    <col min="33" max="34" width="10.421875" style="8" customWidth="1"/>
    <col min="35" max="35" width="8.7109375" style="8" customWidth="1"/>
    <col min="36" max="77" width="9.140625" style="28" customWidth="1"/>
    <col min="78" max="16384" width="9.140625" style="8" customWidth="1"/>
  </cols>
  <sheetData>
    <row r="1" spans="1:16" ht="12.75">
      <c r="A1" s="1" t="s">
        <v>496</v>
      </c>
      <c r="H1" s="2"/>
      <c r="L1" s="2"/>
      <c r="P1" s="2"/>
    </row>
    <row r="2" spans="1:16" ht="12.75">
      <c r="A2" t="s">
        <v>27</v>
      </c>
      <c r="B2" s="8" t="s">
        <v>497</v>
      </c>
      <c r="H2" s="2"/>
      <c r="L2" s="2"/>
      <c r="P2" s="2"/>
    </row>
    <row r="3" spans="2:16" ht="12.75">
      <c r="B3" s="3"/>
      <c r="H3" s="2"/>
      <c r="L3" s="2"/>
      <c r="P3" s="2"/>
    </row>
    <row r="4" spans="1:35" ht="12.75">
      <c r="A4" s="4">
        <v>-1</v>
      </c>
      <c r="B4" s="5"/>
      <c r="C4" s="4" t="s">
        <v>28</v>
      </c>
      <c r="D4" s="6"/>
      <c r="E4" s="6"/>
      <c r="F4" s="6"/>
      <c r="G4" s="6"/>
      <c r="H4" s="7"/>
      <c r="I4" s="6"/>
      <c r="J4" s="6"/>
      <c r="K4" s="6"/>
      <c r="L4" s="7"/>
      <c r="M4" s="6"/>
      <c r="N4" s="6"/>
      <c r="O4" s="6"/>
      <c r="Q4" s="182"/>
      <c r="R4" s="155"/>
      <c r="S4" s="155"/>
      <c r="T4" s="155"/>
      <c r="U4" s="155"/>
      <c r="V4" s="10"/>
      <c r="W4" s="10"/>
      <c r="X4" s="10"/>
      <c r="Y4" s="10"/>
      <c r="Z4" s="10"/>
      <c r="AD4" s="7"/>
      <c r="AE4" s="354">
        <f>SUM(AH93:AI93)</f>
        <v>9480</v>
      </c>
      <c r="AF4" s="368">
        <f>SUM(AE4)</f>
        <v>9480</v>
      </c>
      <c r="AG4" s="368">
        <f>AF4</f>
        <v>9480</v>
      </c>
      <c r="AH4" s="368">
        <f>AG4</f>
        <v>9480</v>
      </c>
      <c r="AI4" s="368">
        <f>AH4</f>
        <v>9480</v>
      </c>
    </row>
    <row r="5" spans="1:35" ht="12.75">
      <c r="A5" s="9">
        <v>111</v>
      </c>
      <c r="B5" s="5"/>
      <c r="C5" s="9" t="s">
        <v>143</v>
      </c>
      <c r="D5" s="6"/>
      <c r="E5" s="6"/>
      <c r="F5" s="6"/>
      <c r="G5" s="6"/>
      <c r="H5" s="7"/>
      <c r="I5" s="6"/>
      <c r="J5" s="6"/>
      <c r="K5" s="6"/>
      <c r="L5" s="7"/>
      <c r="M5" s="6"/>
      <c r="N5" s="6"/>
      <c r="O5" s="6"/>
      <c r="Q5" s="182"/>
      <c r="R5" s="155"/>
      <c r="S5" s="155"/>
      <c r="T5" s="155"/>
      <c r="U5" s="155"/>
      <c r="V5" s="10"/>
      <c r="W5" s="10"/>
      <c r="X5" s="10"/>
      <c r="Y5" s="10"/>
      <c r="Z5" s="10"/>
      <c r="AD5" s="7"/>
      <c r="AE5" s="369">
        <f>SUM(Q74:AH74)</f>
        <v>5080</v>
      </c>
      <c r="AF5" s="1419">
        <f>SUM(AE5:AE6)</f>
        <v>5718</v>
      </c>
      <c r="AG5" s="1347">
        <f>SUM(AF5:AF9)</f>
        <v>8790</v>
      </c>
      <c r="AH5" s="1375">
        <f>SUM(AG5:AG25)</f>
        <v>11230</v>
      </c>
      <c r="AI5" s="1375">
        <f>SUM(AH5:AH26)</f>
        <v>11421</v>
      </c>
    </row>
    <row r="6" spans="1:35" ht="12.75">
      <c r="A6" s="9">
        <v>112</v>
      </c>
      <c r="B6" s="5"/>
      <c r="C6" s="9" t="s">
        <v>144</v>
      </c>
      <c r="D6" s="6"/>
      <c r="E6" s="6"/>
      <c r="F6" s="6"/>
      <c r="G6" s="6"/>
      <c r="H6" s="7"/>
      <c r="I6" s="6"/>
      <c r="J6" s="6"/>
      <c r="K6" s="6"/>
      <c r="L6" s="7"/>
      <c r="M6" s="6"/>
      <c r="N6" s="6"/>
      <c r="O6" s="6"/>
      <c r="R6" s="10"/>
      <c r="S6" s="10"/>
      <c r="T6" s="10"/>
      <c r="U6" s="10"/>
      <c r="V6" s="10"/>
      <c r="W6" s="10"/>
      <c r="X6" s="10"/>
      <c r="Y6" s="10"/>
      <c r="Z6" s="10"/>
      <c r="AD6" s="7"/>
      <c r="AE6" s="365">
        <f>SUM(Q75:AH75)</f>
        <v>638</v>
      </c>
      <c r="AF6" s="1420"/>
      <c r="AG6" s="1433"/>
      <c r="AH6" s="1411"/>
      <c r="AI6" s="1411"/>
    </row>
    <row r="7" spans="1:35" ht="12.75">
      <c r="A7" s="9">
        <v>131</v>
      </c>
      <c r="B7" s="5"/>
      <c r="C7" s="9" t="s">
        <v>117</v>
      </c>
      <c r="D7" s="6"/>
      <c r="E7" s="6"/>
      <c r="F7" s="6"/>
      <c r="G7" s="6"/>
      <c r="H7" s="7"/>
      <c r="I7" s="6"/>
      <c r="J7" s="6"/>
      <c r="K7" s="6"/>
      <c r="L7" s="7"/>
      <c r="M7" s="6"/>
      <c r="N7" s="6"/>
      <c r="O7" s="6"/>
      <c r="R7" s="10"/>
      <c r="S7" s="10"/>
      <c r="T7" s="10"/>
      <c r="U7" s="10"/>
      <c r="V7" s="10"/>
      <c r="W7" s="10"/>
      <c r="X7" s="10"/>
      <c r="Y7" s="10"/>
      <c r="Z7" s="10"/>
      <c r="AD7" s="7"/>
      <c r="AE7" s="365">
        <f>SUM(Q76:AH76)</f>
        <v>159</v>
      </c>
      <c r="AF7" s="365">
        <f>SUM(AE7)</f>
        <v>159</v>
      </c>
      <c r="AG7" s="1433"/>
      <c r="AH7" s="1411"/>
      <c r="AI7" s="1411"/>
    </row>
    <row r="8" spans="1:35" ht="12.75">
      <c r="A8" s="9">
        <v>182</v>
      </c>
      <c r="B8" s="5"/>
      <c r="C8" s="288" t="s">
        <v>370</v>
      </c>
      <c r="D8" s="6"/>
      <c r="E8" s="6"/>
      <c r="F8" s="6"/>
      <c r="G8" s="6"/>
      <c r="H8" s="7"/>
      <c r="I8" s="6"/>
      <c r="J8" s="6"/>
      <c r="K8" s="6"/>
      <c r="L8" s="7"/>
      <c r="M8" s="6"/>
      <c r="N8" s="6"/>
      <c r="O8" s="6"/>
      <c r="R8" s="10"/>
      <c r="S8" s="10"/>
      <c r="T8" s="10"/>
      <c r="U8" s="10"/>
      <c r="V8" s="10"/>
      <c r="W8" s="10"/>
      <c r="X8" s="10"/>
      <c r="Y8" s="10"/>
      <c r="Z8" s="10"/>
      <c r="AD8" s="7"/>
      <c r="AE8" s="365">
        <f>SUM(AG93)</f>
        <v>67</v>
      </c>
      <c r="AF8" s="365">
        <f>SUM(AE8)</f>
        <v>67</v>
      </c>
      <c r="AG8" s="1433"/>
      <c r="AH8" s="1411"/>
      <c r="AI8" s="1411"/>
    </row>
    <row r="9" spans="1:35" ht="12.75">
      <c r="A9" s="9">
        <v>191</v>
      </c>
      <c r="B9" s="5"/>
      <c r="C9" s="9" t="s">
        <v>165</v>
      </c>
      <c r="D9" s="6"/>
      <c r="E9" s="6"/>
      <c r="F9" s="6"/>
      <c r="G9" s="6"/>
      <c r="H9" s="7"/>
      <c r="I9" s="6"/>
      <c r="J9" s="6"/>
      <c r="K9" s="6"/>
      <c r="L9" s="7"/>
      <c r="M9" s="6"/>
      <c r="N9" s="6"/>
      <c r="O9" s="6"/>
      <c r="Q9" s="182"/>
      <c r="R9" s="10"/>
      <c r="S9" s="10"/>
      <c r="T9" s="10"/>
      <c r="U9" s="10"/>
      <c r="V9" s="10"/>
      <c r="W9" s="10"/>
      <c r="X9" s="10"/>
      <c r="Y9" s="10"/>
      <c r="Z9" s="10"/>
      <c r="AD9" s="7"/>
      <c r="AE9" s="365">
        <f>SUM(Q93,X93)</f>
        <v>2846</v>
      </c>
      <c r="AF9" s="365">
        <f>SUM(AE9)</f>
        <v>2846</v>
      </c>
      <c r="AG9" s="1348"/>
      <c r="AH9" s="1411"/>
      <c r="AI9" s="1411"/>
    </row>
    <row r="10" spans="1:35" ht="12.75">
      <c r="A10" s="9">
        <v>211</v>
      </c>
      <c r="B10" s="5"/>
      <c r="C10" s="9" t="s">
        <v>150</v>
      </c>
      <c r="D10" s="6"/>
      <c r="E10" s="6"/>
      <c r="F10" s="6"/>
      <c r="G10" s="6"/>
      <c r="H10" s="7"/>
      <c r="I10" s="6"/>
      <c r="J10" s="6"/>
      <c r="K10" s="6"/>
      <c r="L10" s="7"/>
      <c r="M10" s="6"/>
      <c r="N10" s="6"/>
      <c r="O10" s="6"/>
      <c r="R10" s="10"/>
      <c r="S10" s="10"/>
      <c r="T10" s="10"/>
      <c r="U10" s="10"/>
      <c r="V10" s="10"/>
      <c r="W10" s="10"/>
      <c r="X10" s="10"/>
      <c r="Y10" s="10"/>
      <c r="Z10" s="10"/>
      <c r="AD10" s="7"/>
      <c r="AE10" s="370">
        <f>SUM(Q82:AH82)</f>
        <v>86</v>
      </c>
      <c r="AF10" s="371">
        <f>SUM(AE10)</f>
        <v>86</v>
      </c>
      <c r="AG10" s="1430">
        <f>SUM(AF10:AF24)</f>
        <v>2047</v>
      </c>
      <c r="AH10" s="1411"/>
      <c r="AI10" s="1411"/>
    </row>
    <row r="11" spans="1:35" ht="12.75">
      <c r="A11" s="9">
        <v>221</v>
      </c>
      <c r="B11" s="5"/>
      <c r="C11" s="9" t="s">
        <v>145</v>
      </c>
      <c r="D11" s="6"/>
      <c r="E11" s="6"/>
      <c r="F11" s="6"/>
      <c r="G11" s="6"/>
      <c r="H11" s="7"/>
      <c r="I11" s="6"/>
      <c r="J11" s="6"/>
      <c r="K11" s="6"/>
      <c r="L11" s="7"/>
      <c r="M11" s="6"/>
      <c r="N11" s="6"/>
      <c r="O11" s="6"/>
      <c r="R11" s="10"/>
      <c r="S11" s="10"/>
      <c r="T11" s="10"/>
      <c r="U11" s="10"/>
      <c r="V11" s="10"/>
      <c r="W11" s="10"/>
      <c r="X11" s="10"/>
      <c r="Y11" s="10"/>
      <c r="Z11" s="10"/>
      <c r="AD11" s="7"/>
      <c r="AE11" s="367">
        <f>SUM(Q77:AH77)</f>
        <v>234</v>
      </c>
      <c r="AF11" s="1421">
        <f>SUM(AE11:AE15)</f>
        <v>726</v>
      </c>
      <c r="AG11" s="1431"/>
      <c r="AH11" s="1411"/>
      <c r="AI11" s="1411"/>
    </row>
    <row r="12" spans="1:35" ht="12.75">
      <c r="A12" s="9">
        <v>222</v>
      </c>
      <c r="B12" s="5"/>
      <c r="C12" s="9" t="s">
        <v>146</v>
      </c>
      <c r="D12" s="6"/>
      <c r="E12" s="6"/>
      <c r="F12" s="6"/>
      <c r="G12" s="6"/>
      <c r="H12" s="7"/>
      <c r="I12" s="6"/>
      <c r="J12" s="6"/>
      <c r="K12" s="6"/>
      <c r="L12" s="7"/>
      <c r="M12" s="6"/>
      <c r="N12" s="6"/>
      <c r="O12" s="6"/>
      <c r="R12" s="10"/>
      <c r="S12" s="10"/>
      <c r="T12" s="10"/>
      <c r="U12" s="10"/>
      <c r="V12" s="10"/>
      <c r="W12" s="10"/>
      <c r="X12" s="10"/>
      <c r="Y12" s="10"/>
      <c r="Z12" s="10"/>
      <c r="AD12" s="7"/>
      <c r="AE12" s="367">
        <f>SUM(Q78:AH78)</f>
        <v>25</v>
      </c>
      <c r="AF12" s="1422"/>
      <c r="AG12" s="1431"/>
      <c r="AH12" s="1411"/>
      <c r="AI12" s="1411"/>
    </row>
    <row r="13" spans="1:35" ht="12.75">
      <c r="A13" s="9">
        <v>223</v>
      </c>
      <c r="B13" s="5"/>
      <c r="C13" s="9" t="s">
        <v>147</v>
      </c>
      <c r="D13" s="6"/>
      <c r="E13" s="6"/>
      <c r="F13" s="6"/>
      <c r="G13" s="6"/>
      <c r="H13" s="7"/>
      <c r="I13" s="6"/>
      <c r="J13" s="6"/>
      <c r="K13" s="6"/>
      <c r="L13" s="7"/>
      <c r="M13" s="6"/>
      <c r="N13" s="6"/>
      <c r="O13" s="6"/>
      <c r="R13" s="10"/>
      <c r="S13" s="10"/>
      <c r="T13" s="10"/>
      <c r="U13" s="10"/>
      <c r="V13" s="10"/>
      <c r="W13" s="10"/>
      <c r="X13" s="10"/>
      <c r="Y13" s="10"/>
      <c r="Z13" s="10"/>
      <c r="AD13" s="7"/>
      <c r="AE13" s="367">
        <f>SUM(Q79:AH79)</f>
        <v>462</v>
      </c>
      <c r="AF13" s="1422"/>
      <c r="AG13" s="1431"/>
      <c r="AH13" s="1411"/>
      <c r="AI13" s="1411"/>
    </row>
    <row r="14" spans="1:35" ht="12.75">
      <c r="A14" s="9">
        <v>224</v>
      </c>
      <c r="B14" s="5"/>
      <c r="C14" s="9" t="s">
        <v>148</v>
      </c>
      <c r="D14" s="6"/>
      <c r="E14" s="6"/>
      <c r="F14" s="6"/>
      <c r="G14" s="6"/>
      <c r="H14" s="7"/>
      <c r="I14" s="6"/>
      <c r="J14" s="6"/>
      <c r="K14" s="6"/>
      <c r="L14" s="7"/>
      <c r="M14" s="6"/>
      <c r="N14" s="6"/>
      <c r="O14" s="6"/>
      <c r="R14" s="10"/>
      <c r="S14" s="10"/>
      <c r="T14" s="10"/>
      <c r="U14" s="10"/>
      <c r="V14" s="10"/>
      <c r="W14" s="10"/>
      <c r="X14" s="10"/>
      <c r="Y14" s="10"/>
      <c r="Z14" s="10"/>
      <c r="AD14" s="7"/>
      <c r="AE14" s="367">
        <f>SUM(Q80:AH80)</f>
        <v>0</v>
      </c>
      <c r="AF14" s="1422"/>
      <c r="AG14" s="1431"/>
      <c r="AH14" s="1411"/>
      <c r="AI14" s="1411"/>
    </row>
    <row r="15" spans="1:35" ht="12.75">
      <c r="A15" s="9">
        <v>225</v>
      </c>
      <c r="B15" s="5"/>
      <c r="C15" s="9" t="s">
        <v>153</v>
      </c>
      <c r="D15" s="6"/>
      <c r="E15" s="6"/>
      <c r="F15" s="6"/>
      <c r="G15" s="6"/>
      <c r="H15" s="7"/>
      <c r="I15" s="6"/>
      <c r="J15" s="6"/>
      <c r="K15" s="6"/>
      <c r="L15" s="7"/>
      <c r="M15" s="6"/>
      <c r="N15" s="6"/>
      <c r="O15" s="6"/>
      <c r="R15" s="10"/>
      <c r="S15" s="10"/>
      <c r="T15" s="10"/>
      <c r="U15" s="10"/>
      <c r="V15" s="10"/>
      <c r="W15" s="10"/>
      <c r="X15" s="10"/>
      <c r="Y15" s="10"/>
      <c r="Z15" s="10"/>
      <c r="AD15" s="7"/>
      <c r="AE15" s="371">
        <f>SUM(Q90:AH90)</f>
        <v>5</v>
      </c>
      <c r="AF15" s="1423"/>
      <c r="AG15" s="1431"/>
      <c r="AH15" s="1411"/>
      <c r="AI15" s="1411"/>
    </row>
    <row r="16" spans="1:35" ht="12.75">
      <c r="A16" s="9">
        <v>291</v>
      </c>
      <c r="B16" s="5"/>
      <c r="C16" s="9" t="s">
        <v>149</v>
      </c>
      <c r="D16" s="6"/>
      <c r="E16" s="6"/>
      <c r="F16" s="6"/>
      <c r="G16" s="6"/>
      <c r="H16" s="7"/>
      <c r="I16" s="6"/>
      <c r="J16" s="6"/>
      <c r="K16" s="6"/>
      <c r="L16" s="7"/>
      <c r="M16" s="6"/>
      <c r="N16" s="6"/>
      <c r="O16" s="6"/>
      <c r="R16" s="10"/>
      <c r="S16" s="10"/>
      <c r="T16" s="10"/>
      <c r="U16" s="10"/>
      <c r="V16" s="10"/>
      <c r="W16" s="10"/>
      <c r="X16" s="10"/>
      <c r="Y16" s="10"/>
      <c r="Z16" s="10"/>
      <c r="AD16" s="7"/>
      <c r="AE16" s="367">
        <f>SUM(Q81:AH81)</f>
        <v>167</v>
      </c>
      <c r="AF16" s="1421">
        <f>SUM(AE16:AE24)</f>
        <v>1235</v>
      </c>
      <c r="AG16" s="1431"/>
      <c r="AH16" s="1411"/>
      <c r="AI16" s="1411"/>
    </row>
    <row r="17" spans="1:35" ht="12.75">
      <c r="A17" s="9">
        <v>292</v>
      </c>
      <c r="B17" s="5"/>
      <c r="C17" s="9" t="s">
        <v>151</v>
      </c>
      <c r="D17" s="6"/>
      <c r="E17" s="6"/>
      <c r="F17" s="6"/>
      <c r="G17" s="6"/>
      <c r="H17" s="7"/>
      <c r="I17" s="6"/>
      <c r="J17" s="6"/>
      <c r="K17" s="6"/>
      <c r="L17" s="7"/>
      <c r="M17" s="6"/>
      <c r="N17" s="6"/>
      <c r="O17" s="6"/>
      <c r="R17" s="10"/>
      <c r="S17" s="10"/>
      <c r="T17" s="10"/>
      <c r="U17" s="10"/>
      <c r="V17" s="10"/>
      <c r="W17" s="10"/>
      <c r="X17" s="10"/>
      <c r="Y17" s="10"/>
      <c r="Z17" s="10"/>
      <c r="AD17" s="7"/>
      <c r="AE17" s="367">
        <f>SUM(Q83:AH83)</f>
        <v>307</v>
      </c>
      <c r="AF17" s="1422"/>
      <c r="AG17" s="1431"/>
      <c r="AH17" s="1411"/>
      <c r="AI17" s="1411"/>
    </row>
    <row r="18" spans="1:35" ht="12.75">
      <c r="A18" s="9">
        <v>293</v>
      </c>
      <c r="B18" s="5"/>
      <c r="C18" s="9" t="s">
        <v>152</v>
      </c>
      <c r="D18" s="6"/>
      <c r="E18" s="6"/>
      <c r="F18" s="6"/>
      <c r="G18" s="6"/>
      <c r="H18" s="7"/>
      <c r="I18" s="6"/>
      <c r="J18" s="6"/>
      <c r="K18" s="6"/>
      <c r="L18" s="7"/>
      <c r="M18" s="6"/>
      <c r="N18" s="6"/>
      <c r="O18" s="6"/>
      <c r="R18" s="10"/>
      <c r="S18" s="10"/>
      <c r="T18" s="10"/>
      <c r="U18" s="10"/>
      <c r="V18" s="10"/>
      <c r="W18" s="10"/>
      <c r="X18" s="10"/>
      <c r="Y18" s="10"/>
      <c r="Z18" s="10"/>
      <c r="AD18" s="7"/>
      <c r="AE18" s="367">
        <f>SUM(Q84:AH84)</f>
        <v>0</v>
      </c>
      <c r="AF18" s="1422"/>
      <c r="AG18" s="1431"/>
      <c r="AH18" s="1411"/>
      <c r="AI18" s="1411"/>
    </row>
    <row r="19" spans="1:35" ht="12.75">
      <c r="A19" s="9">
        <v>294</v>
      </c>
      <c r="B19" s="5"/>
      <c r="C19" s="9" t="s">
        <v>154</v>
      </c>
      <c r="D19" s="6"/>
      <c r="E19" s="6"/>
      <c r="F19" s="6"/>
      <c r="G19" s="6"/>
      <c r="H19" s="7"/>
      <c r="I19" s="6"/>
      <c r="J19" s="6"/>
      <c r="K19" s="6"/>
      <c r="L19" s="7"/>
      <c r="M19" s="6"/>
      <c r="N19" s="6"/>
      <c r="O19" s="6"/>
      <c r="R19" s="10"/>
      <c r="S19" s="10"/>
      <c r="T19" s="10"/>
      <c r="U19" s="10"/>
      <c r="V19" s="10"/>
      <c r="W19" s="10"/>
      <c r="X19" s="10"/>
      <c r="Y19" s="10"/>
      <c r="Z19" s="10"/>
      <c r="AD19" s="7"/>
      <c r="AE19" s="367">
        <f>SUM(Q91:AH91)</f>
        <v>208</v>
      </c>
      <c r="AF19" s="1422"/>
      <c r="AG19" s="1431"/>
      <c r="AH19" s="1411"/>
      <c r="AI19" s="1411"/>
    </row>
    <row r="20" spans="1:35" ht="12.75">
      <c r="A20" s="9">
        <v>295</v>
      </c>
      <c r="B20" s="5"/>
      <c r="C20" s="9" t="s">
        <v>155</v>
      </c>
      <c r="D20" s="6"/>
      <c r="E20" s="6"/>
      <c r="F20" s="6"/>
      <c r="G20" s="6"/>
      <c r="H20" s="7"/>
      <c r="I20" s="6"/>
      <c r="J20" s="6"/>
      <c r="K20" s="6"/>
      <c r="L20" s="7"/>
      <c r="M20" s="6"/>
      <c r="N20" s="6"/>
      <c r="O20" s="6"/>
      <c r="R20" s="10"/>
      <c r="S20" s="10"/>
      <c r="T20" s="10"/>
      <c r="U20" s="10"/>
      <c r="V20" s="10"/>
      <c r="W20" s="10"/>
      <c r="X20" s="10"/>
      <c r="Y20" s="10"/>
      <c r="Z20" s="10"/>
      <c r="AD20" s="7"/>
      <c r="AE20" s="367">
        <f>SUM(Q85:AH85,R93,Y93)</f>
        <v>34</v>
      </c>
      <c r="AF20" s="1422"/>
      <c r="AG20" s="1431"/>
      <c r="AH20" s="1411"/>
      <c r="AI20" s="1411"/>
    </row>
    <row r="21" spans="1:35" ht="12.75">
      <c r="A21" s="9">
        <v>296</v>
      </c>
      <c r="B21" s="5"/>
      <c r="C21" s="9" t="s">
        <v>158</v>
      </c>
      <c r="D21" s="6"/>
      <c r="E21" s="6"/>
      <c r="F21" s="6"/>
      <c r="G21" s="6"/>
      <c r="H21" s="7"/>
      <c r="I21" s="6"/>
      <c r="J21" s="6"/>
      <c r="K21" s="6"/>
      <c r="L21" s="7"/>
      <c r="M21" s="6"/>
      <c r="N21" s="6"/>
      <c r="O21" s="6"/>
      <c r="R21" s="10"/>
      <c r="S21" s="10"/>
      <c r="T21" s="10"/>
      <c r="U21" s="10"/>
      <c r="V21" s="10"/>
      <c r="W21" s="10"/>
      <c r="X21" s="10"/>
      <c r="Y21" s="10"/>
      <c r="Z21" s="10"/>
      <c r="AD21" s="7"/>
      <c r="AE21" s="367">
        <f>SUM(Q86:AH86,S93,Z93)</f>
        <v>39</v>
      </c>
      <c r="AF21" s="1422"/>
      <c r="AG21" s="1431"/>
      <c r="AH21" s="1411"/>
      <c r="AI21" s="1411"/>
    </row>
    <row r="22" spans="1:35" ht="12.75">
      <c r="A22" s="9">
        <v>297</v>
      </c>
      <c r="B22" s="5"/>
      <c r="C22" s="9" t="s">
        <v>156</v>
      </c>
      <c r="D22" s="6"/>
      <c r="E22" s="6"/>
      <c r="F22" s="6"/>
      <c r="G22" s="6"/>
      <c r="H22" s="7"/>
      <c r="I22" s="6"/>
      <c r="J22" s="6"/>
      <c r="K22" s="6"/>
      <c r="L22" s="7"/>
      <c r="M22" s="6"/>
      <c r="N22" s="6"/>
      <c r="O22" s="6"/>
      <c r="R22" s="10"/>
      <c r="S22" s="10"/>
      <c r="T22" s="10"/>
      <c r="U22" s="10"/>
      <c r="V22" s="10"/>
      <c r="W22" s="10"/>
      <c r="X22" s="10"/>
      <c r="Y22" s="10"/>
      <c r="Z22" s="10"/>
      <c r="AD22" s="7"/>
      <c r="AE22" s="367">
        <f>SUM(Q87:AH87,T93,AA93)</f>
        <v>472</v>
      </c>
      <c r="AF22" s="1422"/>
      <c r="AG22" s="1431"/>
      <c r="AH22" s="1411"/>
      <c r="AI22" s="1411"/>
    </row>
    <row r="23" spans="1:35" ht="12.75">
      <c r="A23" s="9">
        <v>298</v>
      </c>
      <c r="B23" s="5"/>
      <c r="C23" s="288" t="s">
        <v>369</v>
      </c>
      <c r="D23" s="6"/>
      <c r="E23" s="6"/>
      <c r="F23" s="6"/>
      <c r="G23" s="6"/>
      <c r="H23" s="7"/>
      <c r="I23" s="6"/>
      <c r="J23" s="6"/>
      <c r="K23" s="6"/>
      <c r="L23" s="7"/>
      <c r="M23" s="6"/>
      <c r="N23" s="6"/>
      <c r="O23" s="6"/>
      <c r="R23" s="10"/>
      <c r="S23" s="10"/>
      <c r="T23" s="10"/>
      <c r="U23" s="10"/>
      <c r="V23" s="10"/>
      <c r="W23" s="10"/>
      <c r="X23" s="10"/>
      <c r="Y23" s="10"/>
      <c r="Z23" s="10"/>
      <c r="AD23" s="7"/>
      <c r="AE23" s="367">
        <f>SUM(Q88:AH88,W93,AD93,AE93)</f>
        <v>1</v>
      </c>
      <c r="AF23" s="1422"/>
      <c r="AG23" s="1431"/>
      <c r="AH23" s="1411"/>
      <c r="AI23" s="1411"/>
    </row>
    <row r="24" spans="1:35" ht="12.75">
      <c r="A24" s="9">
        <v>299</v>
      </c>
      <c r="B24" s="5"/>
      <c r="C24" s="9" t="s">
        <v>157</v>
      </c>
      <c r="D24" s="6"/>
      <c r="E24" s="6"/>
      <c r="F24" s="6"/>
      <c r="G24" s="6"/>
      <c r="H24" s="7"/>
      <c r="I24" s="6"/>
      <c r="J24" s="6"/>
      <c r="K24" s="6"/>
      <c r="L24" s="7"/>
      <c r="M24" s="6"/>
      <c r="N24" s="6"/>
      <c r="O24" s="6"/>
      <c r="R24" s="10"/>
      <c r="S24" s="10"/>
      <c r="T24" s="10"/>
      <c r="U24" s="10"/>
      <c r="V24" s="10"/>
      <c r="W24" s="10"/>
      <c r="X24" s="10"/>
      <c r="Y24" s="10"/>
      <c r="Z24" s="10"/>
      <c r="AD24" s="7"/>
      <c r="AE24" s="367">
        <f>SUM(Q92:AH92,V93,AC93)</f>
        <v>7</v>
      </c>
      <c r="AF24" s="1423"/>
      <c r="AG24" s="1432"/>
      <c r="AH24" s="1411"/>
      <c r="AI24" s="1411"/>
    </row>
    <row r="25" spans="1:35" ht="12.75">
      <c r="A25" s="105">
        <v>411</v>
      </c>
      <c r="B25" s="5"/>
      <c r="C25" s="9" t="s">
        <v>118</v>
      </c>
      <c r="D25" s="6"/>
      <c r="E25" s="6"/>
      <c r="F25" s="6"/>
      <c r="G25" s="6"/>
      <c r="H25" s="7"/>
      <c r="I25" s="6"/>
      <c r="J25" s="6"/>
      <c r="K25" s="6"/>
      <c r="L25" s="7"/>
      <c r="M25" s="6"/>
      <c r="N25" s="6"/>
      <c r="O25" s="6"/>
      <c r="R25" s="10"/>
      <c r="S25" s="10"/>
      <c r="T25" s="10"/>
      <c r="U25" s="10"/>
      <c r="V25" s="10"/>
      <c r="W25" s="10"/>
      <c r="X25" s="10"/>
      <c r="Y25" s="10"/>
      <c r="Z25" s="10"/>
      <c r="AD25" s="7"/>
      <c r="AE25" s="372">
        <f>SUM(Q89:AH89,U93,AB93)</f>
        <v>393</v>
      </c>
      <c r="AF25" s="373">
        <f>SUM(AE25)</f>
        <v>393</v>
      </c>
      <c r="AG25" s="373">
        <f>SUM(AF25)</f>
        <v>393</v>
      </c>
      <c r="AH25" s="1376"/>
      <c r="AI25" s="1411"/>
    </row>
    <row r="26" spans="1:35" ht="12.75" customHeight="1">
      <c r="A26" s="23" t="s">
        <v>29</v>
      </c>
      <c r="B26" s="5"/>
      <c r="C26" s="4" t="s">
        <v>30</v>
      </c>
      <c r="H26" s="2"/>
      <c r="L26" s="2"/>
      <c r="R26" s="22"/>
      <c r="S26" s="22"/>
      <c r="T26" s="22"/>
      <c r="U26" s="22"/>
      <c r="V26" s="22"/>
      <c r="W26" s="22"/>
      <c r="X26" s="22"/>
      <c r="Y26" s="22"/>
      <c r="Z26" s="22"/>
      <c r="AD26" s="2"/>
      <c r="AE26" s="356">
        <f>SUM(AF93)</f>
        <v>191</v>
      </c>
      <c r="AF26" s="356">
        <f>SUM(AE26)</f>
        <v>191</v>
      </c>
      <c r="AG26" s="356">
        <f>SUM(AF26)</f>
        <v>191</v>
      </c>
      <c r="AH26" s="356">
        <f>SUM(AG26)</f>
        <v>191</v>
      </c>
      <c r="AI26" s="1376"/>
    </row>
    <row r="27" spans="1:35" ht="13.5" thickBot="1">
      <c r="A27" s="20"/>
      <c r="B27" s="21"/>
      <c r="H27" s="2"/>
      <c r="L27" s="2"/>
      <c r="R27" s="25"/>
      <c r="S27" s="25"/>
      <c r="T27" s="25"/>
      <c r="U27" s="25"/>
      <c r="V27" s="25"/>
      <c r="W27" s="25"/>
      <c r="X27" s="25"/>
      <c r="Y27" s="25"/>
      <c r="Z27" s="25"/>
      <c r="AD27" s="2"/>
      <c r="AE27" s="183"/>
      <c r="AF27" s="183"/>
      <c r="AG27" s="183"/>
      <c r="AH27" s="183"/>
      <c r="AI27" s="374">
        <f>SUM(AI4:AI26)</f>
        <v>20901</v>
      </c>
    </row>
    <row r="28" spans="1:35" ht="14.25" thickBot="1" thickTop="1">
      <c r="A28" s="20"/>
      <c r="B28" s="21"/>
      <c r="H28" s="2"/>
      <c r="L28" s="2"/>
      <c r="P28" s="2"/>
      <c r="Q28" s="25"/>
      <c r="R28" s="25"/>
      <c r="S28" s="25"/>
      <c r="T28" s="25"/>
      <c r="U28" s="25"/>
      <c r="V28" s="25"/>
      <c r="W28" s="25"/>
      <c r="X28" s="25"/>
      <c r="Y28" s="25"/>
      <c r="Z28" s="25"/>
      <c r="AA28" s="25"/>
      <c r="AB28" s="25"/>
      <c r="AC28" s="25"/>
      <c r="AD28" s="25"/>
      <c r="AE28" s="25"/>
      <c r="AF28" s="25"/>
      <c r="AG28" s="25"/>
      <c r="AH28" s="25"/>
      <c r="AI28" s="12"/>
    </row>
    <row r="29" spans="1:35" ht="12.75" customHeight="1">
      <c r="A29" s="1" t="s">
        <v>496</v>
      </c>
      <c r="B29" s="280"/>
      <c r="C29" s="280"/>
      <c r="D29" s="280"/>
      <c r="E29" s="280"/>
      <c r="F29" s="280"/>
      <c r="G29" s="280"/>
      <c r="H29" s="280"/>
      <c r="I29" s="280"/>
      <c r="J29" s="280"/>
      <c r="K29" s="280"/>
      <c r="L29" s="280"/>
      <c r="M29" s="280"/>
      <c r="N29" s="280"/>
      <c r="O29" s="280"/>
      <c r="P29" s="268"/>
      <c r="Q29" s="1024" t="s">
        <v>44</v>
      </c>
      <c r="R29" s="986"/>
      <c r="S29" s="986"/>
      <c r="T29" s="986"/>
      <c r="U29" s="986"/>
      <c r="V29" s="986"/>
      <c r="W29" s="986"/>
      <c r="X29" s="986"/>
      <c r="Y29" s="986"/>
      <c r="Z29" s="986"/>
      <c r="AA29" s="986"/>
      <c r="AB29" s="986"/>
      <c r="AC29" s="986"/>
      <c r="AD29" s="986"/>
      <c r="AE29" s="986"/>
      <c r="AF29" s="986"/>
      <c r="AG29" s="986"/>
      <c r="AH29" s="986"/>
      <c r="AI29" s="987"/>
    </row>
    <row r="30" spans="1:35" ht="12.75">
      <c r="A30" s="280"/>
      <c r="B30" s="280"/>
      <c r="C30" s="280"/>
      <c r="D30" s="280"/>
      <c r="E30" s="280"/>
      <c r="F30" s="280"/>
      <c r="G30" s="280"/>
      <c r="H30" s="280"/>
      <c r="I30" s="280"/>
      <c r="J30" s="280"/>
      <c r="K30" s="280"/>
      <c r="L30" s="280"/>
      <c r="M30" s="280"/>
      <c r="N30" s="280"/>
      <c r="O30" s="280"/>
      <c r="P30" s="268"/>
      <c r="Q30" s="1025" t="s">
        <v>45</v>
      </c>
      <c r="R30" s="967"/>
      <c r="S30" s="967"/>
      <c r="T30" s="967"/>
      <c r="U30" s="967"/>
      <c r="V30" s="967"/>
      <c r="W30" s="967"/>
      <c r="X30" s="967"/>
      <c r="Y30" s="967"/>
      <c r="Z30" s="967"/>
      <c r="AA30" s="967"/>
      <c r="AB30" s="967"/>
      <c r="AC30" s="967"/>
      <c r="AD30" s="967"/>
      <c r="AE30" s="967"/>
      <c r="AF30" s="967"/>
      <c r="AG30" s="967"/>
      <c r="AH30" s="967"/>
      <c r="AI30" s="988"/>
    </row>
    <row r="31" spans="1:35" ht="12.75">
      <c r="A31" s="280"/>
      <c r="B31" s="280"/>
      <c r="C31" s="280"/>
      <c r="D31" s="280"/>
      <c r="E31" s="280"/>
      <c r="F31" s="280"/>
      <c r="G31" s="280"/>
      <c r="H31" s="280"/>
      <c r="I31" s="280"/>
      <c r="J31" s="280"/>
      <c r="K31" s="280"/>
      <c r="L31" s="280"/>
      <c r="M31" s="280"/>
      <c r="N31" s="280"/>
      <c r="O31" s="280"/>
      <c r="P31" s="268"/>
      <c r="Q31" s="1025" t="s">
        <v>46</v>
      </c>
      <c r="R31" s="967"/>
      <c r="S31" s="967"/>
      <c r="T31" s="967"/>
      <c r="U31" s="967"/>
      <c r="V31" s="967"/>
      <c r="W31" s="967"/>
      <c r="X31" s="967"/>
      <c r="Y31" s="967"/>
      <c r="Z31" s="967"/>
      <c r="AA31" s="967"/>
      <c r="AB31" s="967"/>
      <c r="AC31" s="967"/>
      <c r="AD31" s="967"/>
      <c r="AE31" s="967"/>
      <c r="AF31" s="967"/>
      <c r="AG31" s="967"/>
      <c r="AH31" s="968"/>
      <c r="AI31" s="29" t="s">
        <v>48</v>
      </c>
    </row>
    <row r="32" spans="1:35" ht="12.75" customHeight="1">
      <c r="A32" s="280"/>
      <c r="B32" s="280"/>
      <c r="C32" s="280"/>
      <c r="D32" s="280"/>
      <c r="E32" s="280"/>
      <c r="F32" s="280"/>
      <c r="G32" s="280"/>
      <c r="H32" s="280"/>
      <c r="I32" s="280"/>
      <c r="J32" s="280"/>
      <c r="K32" s="280"/>
      <c r="L32" s="280"/>
      <c r="M32" s="280"/>
      <c r="N32" s="280"/>
      <c r="O32" s="280"/>
      <c r="P32" s="268"/>
      <c r="Q32" s="1026" t="s">
        <v>47</v>
      </c>
      <c r="R32" s="969"/>
      <c r="S32" s="969"/>
      <c r="T32" s="969"/>
      <c r="U32" s="969"/>
      <c r="V32" s="969"/>
      <c r="W32" s="969"/>
      <c r="X32" s="969"/>
      <c r="Y32" s="969"/>
      <c r="Z32" s="969"/>
      <c r="AA32" s="969"/>
      <c r="AB32" s="969"/>
      <c r="AC32" s="969"/>
      <c r="AD32" s="969"/>
      <c r="AE32" s="969"/>
      <c r="AF32" s="969"/>
      <c r="AG32" s="969"/>
      <c r="AH32" s="970"/>
      <c r="AI32" s="971" t="s">
        <v>49</v>
      </c>
    </row>
    <row r="33" spans="1:35" ht="12.75" customHeight="1">
      <c r="A33" s="280"/>
      <c r="B33" s="280"/>
      <c r="C33" s="280"/>
      <c r="D33" s="280"/>
      <c r="E33" s="280"/>
      <c r="F33" s="280"/>
      <c r="G33" s="280"/>
      <c r="H33" s="280"/>
      <c r="I33" s="280"/>
      <c r="J33" s="280"/>
      <c r="K33" s="280"/>
      <c r="L33" s="280"/>
      <c r="M33" s="280"/>
      <c r="N33" s="280"/>
      <c r="O33" s="280"/>
      <c r="P33" s="268"/>
      <c r="Q33" s="830" t="s">
        <v>32</v>
      </c>
      <c r="R33" s="831"/>
      <c r="S33" s="831"/>
      <c r="T33" s="831"/>
      <c r="U33" s="831"/>
      <c r="V33" s="831"/>
      <c r="W33" s="831"/>
      <c r="X33" s="831"/>
      <c r="Y33" s="831"/>
      <c r="Z33" s="831"/>
      <c r="AA33" s="831"/>
      <c r="AB33" s="831"/>
      <c r="AC33" s="831"/>
      <c r="AD33" s="831"/>
      <c r="AE33" s="831"/>
      <c r="AF33" s="831"/>
      <c r="AG33" s="831"/>
      <c r="AH33" s="832"/>
      <c r="AI33" s="971"/>
    </row>
    <row r="34" spans="1:35" ht="12.75" customHeight="1">
      <c r="A34" s="280"/>
      <c r="B34" s="280"/>
      <c r="C34" s="280"/>
      <c r="D34" s="280"/>
      <c r="E34" s="280"/>
      <c r="F34" s="280"/>
      <c r="G34" s="280"/>
      <c r="H34" s="280"/>
      <c r="I34" s="280"/>
      <c r="J34" s="280"/>
      <c r="K34" s="280"/>
      <c r="L34" s="280"/>
      <c r="M34" s="280"/>
      <c r="N34" s="280"/>
      <c r="O34" s="280"/>
      <c r="P34" s="268"/>
      <c r="Q34" s="833" t="s">
        <v>68</v>
      </c>
      <c r="R34" s="834"/>
      <c r="S34" s="834"/>
      <c r="T34" s="834"/>
      <c r="U34" s="834"/>
      <c r="V34" s="834"/>
      <c r="W34" s="834"/>
      <c r="X34" s="834"/>
      <c r="Y34" s="834"/>
      <c r="Z34" s="834"/>
      <c r="AA34" s="834"/>
      <c r="AB34" s="834"/>
      <c r="AC34" s="834"/>
      <c r="AD34" s="834"/>
      <c r="AE34" s="834"/>
      <c r="AF34" s="834"/>
      <c r="AG34" s="834"/>
      <c r="AH34" s="835"/>
      <c r="AI34" s="971"/>
    </row>
    <row r="35" spans="1:35" ht="25.5">
      <c r="A35" s="280"/>
      <c r="B35" s="280"/>
      <c r="C35" s="280"/>
      <c r="D35" s="280"/>
      <c r="E35" s="280"/>
      <c r="F35" s="280"/>
      <c r="G35" s="280"/>
      <c r="H35" s="280"/>
      <c r="I35" s="280"/>
      <c r="J35" s="280"/>
      <c r="K35" s="280"/>
      <c r="L35" s="280"/>
      <c r="M35" s="280"/>
      <c r="N35" s="280"/>
      <c r="O35" s="280"/>
      <c r="P35" s="268"/>
      <c r="Q35" s="135" t="s">
        <v>104</v>
      </c>
      <c r="R35" s="31">
        <v>6</v>
      </c>
      <c r="S35" s="31">
        <v>7</v>
      </c>
      <c r="T35" s="31">
        <v>8</v>
      </c>
      <c r="U35" s="61">
        <v>9</v>
      </c>
      <c r="V35" s="137">
        <v>10</v>
      </c>
      <c r="W35" s="137">
        <v>20</v>
      </c>
      <c r="X35" s="1027" t="s">
        <v>162</v>
      </c>
      <c r="Y35" s="834"/>
      <c r="Z35" s="834"/>
      <c r="AA35" s="834"/>
      <c r="AB35" s="834"/>
      <c r="AC35" s="834"/>
      <c r="AD35" s="834"/>
      <c r="AE35" s="834"/>
      <c r="AF35" s="835"/>
      <c r="AG35" s="61">
        <v>19</v>
      </c>
      <c r="AH35" s="31" t="s">
        <v>163</v>
      </c>
      <c r="AI35" s="971"/>
    </row>
    <row r="36" spans="1:35" ht="12.75" customHeight="1">
      <c r="A36" s="280"/>
      <c r="B36" s="280"/>
      <c r="C36" s="280"/>
      <c r="D36" s="280"/>
      <c r="E36" s="280"/>
      <c r="F36" s="280"/>
      <c r="G36" s="280"/>
      <c r="H36" s="280"/>
      <c r="I36" s="280"/>
      <c r="J36" s="280"/>
      <c r="K36" s="280"/>
      <c r="L36" s="280"/>
      <c r="M36" s="280"/>
      <c r="N36" s="280"/>
      <c r="O36" s="280"/>
      <c r="P36" s="268"/>
      <c r="Q36" s="1434" t="s">
        <v>106</v>
      </c>
      <c r="R36" s="1386" t="s">
        <v>115</v>
      </c>
      <c r="S36" s="1386" t="s">
        <v>33</v>
      </c>
      <c r="T36" s="1386" t="s">
        <v>116</v>
      </c>
      <c r="U36" s="1386" t="s">
        <v>108</v>
      </c>
      <c r="V36" s="1386" t="s">
        <v>34</v>
      </c>
      <c r="W36" s="1386" t="s">
        <v>35</v>
      </c>
      <c r="X36" s="1436" t="s">
        <v>160</v>
      </c>
      <c r="Y36" s="969"/>
      <c r="Z36" s="969"/>
      <c r="AA36" s="969"/>
      <c r="AB36" s="969"/>
      <c r="AC36" s="969"/>
      <c r="AD36" s="969"/>
      <c r="AE36" s="969"/>
      <c r="AF36" s="970"/>
      <c r="AG36" s="1386" t="s">
        <v>43</v>
      </c>
      <c r="AH36" s="1386" t="s">
        <v>161</v>
      </c>
      <c r="AI36" s="971"/>
    </row>
    <row r="37" spans="1:35" ht="12.75" customHeight="1">
      <c r="A37" s="280"/>
      <c r="B37" s="280"/>
      <c r="C37" s="280"/>
      <c r="D37" s="280"/>
      <c r="E37" s="280"/>
      <c r="F37" s="280"/>
      <c r="G37" s="280"/>
      <c r="H37" s="280"/>
      <c r="I37" s="280"/>
      <c r="J37" s="280"/>
      <c r="K37" s="280"/>
      <c r="L37" s="280"/>
      <c r="M37" s="280"/>
      <c r="N37" s="280"/>
      <c r="O37" s="280"/>
      <c r="P37" s="268"/>
      <c r="Q37" s="1434"/>
      <c r="R37" s="1386"/>
      <c r="S37" s="1386"/>
      <c r="T37" s="1386"/>
      <c r="U37" s="1386"/>
      <c r="V37" s="1386"/>
      <c r="W37" s="1386"/>
      <c r="X37" s="1429" t="s">
        <v>109</v>
      </c>
      <c r="Y37" s="831"/>
      <c r="Z37" s="831"/>
      <c r="AA37" s="831"/>
      <c r="AB37" s="831"/>
      <c r="AC37" s="831"/>
      <c r="AD37" s="831"/>
      <c r="AE37" s="831"/>
      <c r="AF37" s="832"/>
      <c r="AG37" s="1386"/>
      <c r="AH37" s="1386"/>
      <c r="AI37" s="971"/>
    </row>
    <row r="38" spans="1:35" ht="12.75" customHeight="1">
      <c r="A38" s="280"/>
      <c r="B38" s="280"/>
      <c r="C38" s="280"/>
      <c r="D38" s="280"/>
      <c r="E38" s="280"/>
      <c r="F38" s="280"/>
      <c r="G38" s="280"/>
      <c r="H38" s="280"/>
      <c r="I38" s="280"/>
      <c r="J38" s="280"/>
      <c r="K38" s="280"/>
      <c r="L38" s="280"/>
      <c r="M38" s="280"/>
      <c r="N38" s="280"/>
      <c r="O38" s="280"/>
      <c r="P38" s="268"/>
      <c r="Q38" s="1434"/>
      <c r="R38" s="1386"/>
      <c r="S38" s="1386"/>
      <c r="T38" s="1386"/>
      <c r="U38" s="1386"/>
      <c r="V38" s="1386"/>
      <c r="W38" s="1386"/>
      <c r="X38" s="1027" t="s">
        <v>110</v>
      </c>
      <c r="Y38" s="834"/>
      <c r="Z38" s="834"/>
      <c r="AA38" s="834"/>
      <c r="AB38" s="834"/>
      <c r="AC38" s="834"/>
      <c r="AD38" s="834"/>
      <c r="AE38" s="834"/>
      <c r="AF38" s="835"/>
      <c r="AG38" s="1386"/>
      <c r="AH38" s="1386"/>
      <c r="AI38" s="971"/>
    </row>
    <row r="39" spans="1:35" ht="12.75">
      <c r="A39" s="280"/>
      <c r="B39" s="280"/>
      <c r="C39" s="280"/>
      <c r="D39" s="280"/>
      <c r="E39" s="280"/>
      <c r="F39" s="280"/>
      <c r="G39" s="280"/>
      <c r="H39" s="280"/>
      <c r="I39" s="280"/>
      <c r="J39" s="280"/>
      <c r="K39" s="280"/>
      <c r="L39" s="280"/>
      <c r="M39" s="280"/>
      <c r="N39" s="280"/>
      <c r="O39" s="280"/>
      <c r="P39" s="268"/>
      <c r="Q39" s="1434"/>
      <c r="R39" s="1386"/>
      <c r="S39" s="1386"/>
      <c r="T39" s="1386"/>
      <c r="U39" s="1386"/>
      <c r="V39" s="1386"/>
      <c r="W39" s="1386"/>
      <c r="X39" s="137" t="s">
        <v>495</v>
      </c>
      <c r="Y39" s="31">
        <v>6</v>
      </c>
      <c r="Z39" s="31">
        <v>7</v>
      </c>
      <c r="AA39" s="31">
        <v>8</v>
      </c>
      <c r="AB39" s="61">
        <v>9</v>
      </c>
      <c r="AC39" s="61">
        <v>10</v>
      </c>
      <c r="AD39" s="61">
        <v>20</v>
      </c>
      <c r="AE39" s="61">
        <v>99</v>
      </c>
      <c r="AF39" s="31" t="s">
        <v>62</v>
      </c>
      <c r="AG39" s="1386"/>
      <c r="AH39" s="1386"/>
      <c r="AI39" s="971"/>
    </row>
    <row r="40" spans="1:35" ht="54" customHeight="1" thickBot="1">
      <c r="A40" s="240"/>
      <c r="B40" s="240"/>
      <c r="C40" s="240"/>
      <c r="D40" s="240"/>
      <c r="E40" s="240"/>
      <c r="F40" s="240"/>
      <c r="G40" s="240"/>
      <c r="H40" s="240"/>
      <c r="I40" s="240"/>
      <c r="J40" s="240"/>
      <c r="K40" s="240"/>
      <c r="L40" s="240"/>
      <c r="M40" s="240"/>
      <c r="N40" s="240"/>
      <c r="O40" s="240"/>
      <c r="P40" s="281"/>
      <c r="Q40" s="1435"/>
      <c r="R40" s="1387"/>
      <c r="S40" s="1387"/>
      <c r="T40" s="1387"/>
      <c r="U40" s="1387"/>
      <c r="V40" s="1387"/>
      <c r="W40" s="1387"/>
      <c r="X40" s="108" t="s">
        <v>106</v>
      </c>
      <c r="Y40" s="108" t="s">
        <v>183</v>
      </c>
      <c r="Z40" s="108" t="s">
        <v>33</v>
      </c>
      <c r="AA40" s="108" t="s">
        <v>116</v>
      </c>
      <c r="AB40" s="108" t="s">
        <v>108</v>
      </c>
      <c r="AC40" s="108" t="s">
        <v>34</v>
      </c>
      <c r="AD40" s="108" t="s">
        <v>35</v>
      </c>
      <c r="AE40" s="108" t="s">
        <v>368</v>
      </c>
      <c r="AF40" s="108" t="s">
        <v>29</v>
      </c>
      <c r="AG40" s="1387"/>
      <c r="AH40" s="1387"/>
      <c r="AI40" s="971"/>
    </row>
    <row r="41" spans="1:77" ht="26.25" customHeight="1">
      <c r="A41" s="1180" t="s">
        <v>72</v>
      </c>
      <c r="B41" s="1183" t="s">
        <v>60</v>
      </c>
      <c r="C41" s="1258" t="s">
        <v>134</v>
      </c>
      <c r="D41" s="1388" t="s">
        <v>135</v>
      </c>
      <c r="E41" s="1437" t="s">
        <v>137</v>
      </c>
      <c r="F41" s="1183" t="s">
        <v>136</v>
      </c>
      <c r="G41" s="1438" t="s">
        <v>88</v>
      </c>
      <c r="H41" s="1439" t="s">
        <v>106</v>
      </c>
      <c r="I41" s="1437" t="s">
        <v>138</v>
      </c>
      <c r="J41" s="1183" t="s">
        <v>139</v>
      </c>
      <c r="K41" s="106" t="s">
        <v>88</v>
      </c>
      <c r="L41" s="107" t="s">
        <v>80</v>
      </c>
      <c r="M41" s="66"/>
      <c r="N41" s="67"/>
      <c r="O41" s="60"/>
      <c r="P41" s="65"/>
      <c r="Q41" s="1272">
        <v>111</v>
      </c>
      <c r="R41" s="1445"/>
      <c r="S41" s="1445"/>
      <c r="T41" s="1445"/>
      <c r="U41" s="1445"/>
      <c r="V41" s="1445"/>
      <c r="W41" s="1445"/>
      <c r="X41" s="1445"/>
      <c r="Y41" s="1445"/>
      <c r="Z41" s="1445"/>
      <c r="AA41" s="1445"/>
      <c r="AB41" s="1445"/>
      <c r="AC41" s="1445"/>
      <c r="AD41" s="1445"/>
      <c r="AE41" s="1445"/>
      <c r="AF41" s="1445"/>
      <c r="AG41" s="1445"/>
      <c r="AH41" s="1446"/>
      <c r="AI41" s="1380">
        <v>-1</v>
      </c>
      <c r="BV41" s="8"/>
      <c r="BW41" s="8"/>
      <c r="BX41" s="8"/>
      <c r="BY41" s="8"/>
    </row>
    <row r="42" spans="1:77" ht="26.25" customHeight="1">
      <c r="A42" s="1392"/>
      <c r="B42" s="1184"/>
      <c r="C42" s="1197"/>
      <c r="D42" s="1207"/>
      <c r="E42" s="1202"/>
      <c r="F42" s="1184"/>
      <c r="G42" s="1190"/>
      <c r="H42" s="1440"/>
      <c r="I42" s="1202"/>
      <c r="J42" s="1184"/>
      <c r="K42" s="44" t="s">
        <v>89</v>
      </c>
      <c r="L42" s="41" t="s">
        <v>82</v>
      </c>
      <c r="M42" s="64"/>
      <c r="N42" s="38"/>
      <c r="O42" s="59"/>
      <c r="P42" s="42"/>
      <c r="Q42" s="1282">
        <v>112</v>
      </c>
      <c r="R42" s="1283"/>
      <c r="S42" s="1283"/>
      <c r="T42" s="1283"/>
      <c r="U42" s="1283"/>
      <c r="V42" s="1283"/>
      <c r="W42" s="1283"/>
      <c r="X42" s="1283"/>
      <c r="Y42" s="1283"/>
      <c r="Z42" s="1283"/>
      <c r="AA42" s="1283"/>
      <c r="AB42" s="1283"/>
      <c r="AC42" s="1283"/>
      <c r="AD42" s="1283"/>
      <c r="AE42" s="1283"/>
      <c r="AF42" s="1283"/>
      <c r="AG42" s="1283"/>
      <c r="AH42" s="1284"/>
      <c r="AI42" s="1381"/>
      <c r="BV42" s="8"/>
      <c r="BW42" s="8"/>
      <c r="BX42" s="8"/>
      <c r="BY42" s="8"/>
    </row>
    <row r="43" spans="1:77" ht="26.25" customHeight="1" thickBot="1">
      <c r="A43" s="1392"/>
      <c r="B43" s="1184"/>
      <c r="C43" s="1197"/>
      <c r="D43" s="1207"/>
      <c r="E43" s="1202"/>
      <c r="F43" s="1184"/>
      <c r="G43" s="1192"/>
      <c r="H43" s="1441"/>
      <c r="I43" s="1203"/>
      <c r="J43" s="1171"/>
      <c r="K43" s="44" t="s">
        <v>90</v>
      </c>
      <c r="L43" s="41" t="s">
        <v>112</v>
      </c>
      <c r="M43" s="64"/>
      <c r="N43" s="38"/>
      <c r="O43" s="59"/>
      <c r="P43" s="42"/>
      <c r="Q43" s="1285">
        <v>131</v>
      </c>
      <c r="R43" s="1286"/>
      <c r="S43" s="1286"/>
      <c r="T43" s="1286"/>
      <c r="U43" s="1286"/>
      <c r="V43" s="1286"/>
      <c r="W43" s="1286"/>
      <c r="X43" s="1286"/>
      <c r="Y43" s="1286"/>
      <c r="Z43" s="1286"/>
      <c r="AA43" s="1286"/>
      <c r="AB43" s="1286"/>
      <c r="AC43" s="1286"/>
      <c r="AD43" s="1286"/>
      <c r="AE43" s="1286"/>
      <c r="AF43" s="1286"/>
      <c r="AG43" s="1286"/>
      <c r="AH43" s="1287"/>
      <c r="AI43" s="1381"/>
      <c r="BV43" s="8"/>
      <c r="BW43" s="8"/>
      <c r="BX43" s="8"/>
      <c r="BY43" s="8"/>
    </row>
    <row r="44" spans="1:77" ht="17.25" customHeight="1">
      <c r="A44" s="1392"/>
      <c r="B44" s="1184"/>
      <c r="C44" s="1197"/>
      <c r="D44" s="1207"/>
      <c r="E44" s="1202"/>
      <c r="F44" s="1184"/>
      <c r="G44" s="1189" t="s">
        <v>89</v>
      </c>
      <c r="H44" s="1206" t="s">
        <v>107</v>
      </c>
      <c r="I44" s="1201" t="s">
        <v>140</v>
      </c>
      <c r="J44" s="1170" t="s">
        <v>141</v>
      </c>
      <c r="K44" s="1189" t="s">
        <v>88</v>
      </c>
      <c r="L44" s="1447" t="s">
        <v>119</v>
      </c>
      <c r="M44" s="1202" t="s">
        <v>113</v>
      </c>
      <c r="N44" s="1184" t="s">
        <v>114</v>
      </c>
      <c r="O44" s="44" t="s">
        <v>88</v>
      </c>
      <c r="P44" s="41" t="s">
        <v>115</v>
      </c>
      <c r="Q44" s="1448">
        <v>221</v>
      </c>
      <c r="R44" s="1449"/>
      <c r="S44" s="1449"/>
      <c r="T44" s="1449"/>
      <c r="U44" s="1449"/>
      <c r="V44" s="1449"/>
      <c r="W44" s="1449"/>
      <c r="X44" s="1449"/>
      <c r="Y44" s="1449"/>
      <c r="Z44" s="1449"/>
      <c r="AA44" s="1449"/>
      <c r="AB44" s="1449"/>
      <c r="AC44" s="1449"/>
      <c r="AD44" s="1449"/>
      <c r="AE44" s="1449"/>
      <c r="AF44" s="1449"/>
      <c r="AG44" s="1449"/>
      <c r="AH44" s="1450"/>
      <c r="AI44" s="1381"/>
      <c r="BV44" s="8"/>
      <c r="BW44" s="8"/>
      <c r="BX44" s="8"/>
      <c r="BY44" s="8"/>
    </row>
    <row r="45" spans="1:77" ht="17.25" customHeight="1">
      <c r="A45" s="1392"/>
      <c r="B45" s="1184"/>
      <c r="C45" s="1197"/>
      <c r="D45" s="1207"/>
      <c r="E45" s="1202"/>
      <c r="F45" s="1184"/>
      <c r="G45" s="1190"/>
      <c r="H45" s="1207"/>
      <c r="I45" s="1202"/>
      <c r="J45" s="1184"/>
      <c r="K45" s="1190"/>
      <c r="L45" s="1440"/>
      <c r="M45" s="1202"/>
      <c r="N45" s="1184"/>
      <c r="O45" s="44" t="s">
        <v>89</v>
      </c>
      <c r="P45" s="41" t="s">
        <v>33</v>
      </c>
      <c r="Q45" s="1416">
        <v>222</v>
      </c>
      <c r="R45" s="1417"/>
      <c r="S45" s="1417"/>
      <c r="T45" s="1417"/>
      <c r="U45" s="1417"/>
      <c r="V45" s="1417"/>
      <c r="W45" s="1417"/>
      <c r="X45" s="1417"/>
      <c r="Y45" s="1417"/>
      <c r="Z45" s="1417"/>
      <c r="AA45" s="1417"/>
      <c r="AB45" s="1417"/>
      <c r="AC45" s="1417"/>
      <c r="AD45" s="1417"/>
      <c r="AE45" s="1417"/>
      <c r="AF45" s="1417"/>
      <c r="AG45" s="1417"/>
      <c r="AH45" s="1418"/>
      <c r="AI45" s="1381"/>
      <c r="BV45" s="8"/>
      <c r="BW45" s="8"/>
      <c r="BX45" s="8"/>
      <c r="BY45" s="8"/>
    </row>
    <row r="46" spans="1:77" ht="17.25" customHeight="1">
      <c r="A46" s="1392"/>
      <c r="B46" s="1184"/>
      <c r="C46" s="1197"/>
      <c r="D46" s="1207"/>
      <c r="E46" s="1202"/>
      <c r="F46" s="1184"/>
      <c r="G46" s="1190"/>
      <c r="H46" s="1207"/>
      <c r="I46" s="1202"/>
      <c r="J46" s="1184"/>
      <c r="K46" s="1190"/>
      <c r="L46" s="1440"/>
      <c r="M46" s="1202"/>
      <c r="N46" s="1184"/>
      <c r="O46" s="44" t="s">
        <v>90</v>
      </c>
      <c r="P46" s="41" t="s">
        <v>116</v>
      </c>
      <c r="Q46" s="1416">
        <v>223</v>
      </c>
      <c r="R46" s="1417"/>
      <c r="S46" s="1417"/>
      <c r="T46" s="1417"/>
      <c r="U46" s="1417"/>
      <c r="V46" s="1417"/>
      <c r="W46" s="1417"/>
      <c r="X46" s="1417"/>
      <c r="Y46" s="1417"/>
      <c r="Z46" s="1417"/>
      <c r="AA46" s="1417"/>
      <c r="AB46" s="1417"/>
      <c r="AC46" s="1417"/>
      <c r="AD46" s="1417"/>
      <c r="AE46" s="1417"/>
      <c r="AF46" s="1417"/>
      <c r="AG46" s="1417"/>
      <c r="AH46" s="1418"/>
      <c r="AI46" s="1381"/>
      <c r="BV46" s="8"/>
      <c r="BW46" s="8"/>
      <c r="BX46" s="8"/>
      <c r="BY46" s="8"/>
    </row>
    <row r="47" spans="1:77" ht="17.25" customHeight="1">
      <c r="A47" s="1392"/>
      <c r="B47" s="1184"/>
      <c r="C47" s="1197"/>
      <c r="D47" s="1207"/>
      <c r="E47" s="1202"/>
      <c r="F47" s="1184"/>
      <c r="G47" s="1190"/>
      <c r="H47" s="1207"/>
      <c r="I47" s="1202"/>
      <c r="J47" s="1184"/>
      <c r="K47" s="1192"/>
      <c r="L47" s="1441"/>
      <c r="M47" s="1203"/>
      <c r="N47" s="1171"/>
      <c r="O47" s="44" t="s">
        <v>111</v>
      </c>
      <c r="P47" s="41" t="s">
        <v>35</v>
      </c>
      <c r="Q47" s="1416">
        <v>224</v>
      </c>
      <c r="R47" s="1417"/>
      <c r="S47" s="1417"/>
      <c r="T47" s="1417"/>
      <c r="U47" s="1417"/>
      <c r="V47" s="1417"/>
      <c r="W47" s="1417"/>
      <c r="X47" s="1417"/>
      <c r="Y47" s="1417"/>
      <c r="Z47" s="1417"/>
      <c r="AA47" s="1417"/>
      <c r="AB47" s="1417"/>
      <c r="AC47" s="1417"/>
      <c r="AD47" s="1417"/>
      <c r="AE47" s="1417"/>
      <c r="AF47" s="1417"/>
      <c r="AG47" s="1417"/>
      <c r="AH47" s="1418"/>
      <c r="AI47" s="1381"/>
      <c r="BV47" s="8"/>
      <c r="BW47" s="8"/>
      <c r="BX47" s="8"/>
      <c r="BY47" s="8"/>
    </row>
    <row r="48" spans="1:77" ht="17.25" customHeight="1">
      <c r="A48" s="1392"/>
      <c r="B48" s="1184"/>
      <c r="C48" s="1197"/>
      <c r="D48" s="1207"/>
      <c r="E48" s="1202"/>
      <c r="F48" s="1184"/>
      <c r="G48" s="1190"/>
      <c r="H48" s="1207"/>
      <c r="I48" s="1202"/>
      <c r="J48" s="1184"/>
      <c r="K48" s="1189" t="s">
        <v>61</v>
      </c>
      <c r="L48" s="1206" t="s">
        <v>120</v>
      </c>
      <c r="M48" s="1202" t="s">
        <v>113</v>
      </c>
      <c r="N48" s="1184" t="s">
        <v>114</v>
      </c>
      <c r="O48" s="44" t="s">
        <v>88</v>
      </c>
      <c r="P48" s="41" t="s">
        <v>115</v>
      </c>
      <c r="Q48" s="1416">
        <v>291</v>
      </c>
      <c r="R48" s="1417"/>
      <c r="S48" s="1417"/>
      <c r="T48" s="1417"/>
      <c r="U48" s="1417"/>
      <c r="V48" s="1417"/>
      <c r="W48" s="1417"/>
      <c r="X48" s="1417"/>
      <c r="Y48" s="1417"/>
      <c r="Z48" s="1417"/>
      <c r="AA48" s="1417"/>
      <c r="AB48" s="1417"/>
      <c r="AC48" s="1417"/>
      <c r="AD48" s="1417"/>
      <c r="AE48" s="1417"/>
      <c r="AF48" s="1417"/>
      <c r="AG48" s="1417"/>
      <c r="AH48" s="1418"/>
      <c r="AI48" s="1381"/>
      <c r="BV48" s="8"/>
      <c r="BW48" s="8"/>
      <c r="BX48" s="8"/>
      <c r="BY48" s="8"/>
    </row>
    <row r="49" spans="1:77" ht="17.25" customHeight="1">
      <c r="A49" s="1392"/>
      <c r="B49" s="1184"/>
      <c r="C49" s="1197"/>
      <c r="D49" s="1207"/>
      <c r="E49" s="1202"/>
      <c r="F49" s="1184"/>
      <c r="G49" s="1190"/>
      <c r="H49" s="1207"/>
      <c r="I49" s="1202"/>
      <c r="J49" s="1184"/>
      <c r="K49" s="1190"/>
      <c r="L49" s="1207"/>
      <c r="M49" s="1202"/>
      <c r="N49" s="1184"/>
      <c r="O49" s="44" t="s">
        <v>89</v>
      </c>
      <c r="P49" s="41" t="s">
        <v>33</v>
      </c>
      <c r="Q49" s="1416">
        <v>211</v>
      </c>
      <c r="R49" s="1417"/>
      <c r="S49" s="1417"/>
      <c r="T49" s="1417"/>
      <c r="U49" s="1417"/>
      <c r="V49" s="1417"/>
      <c r="W49" s="1417"/>
      <c r="X49" s="1417"/>
      <c r="Y49" s="1417"/>
      <c r="Z49" s="1417"/>
      <c r="AA49" s="1417"/>
      <c r="AB49" s="1417"/>
      <c r="AC49" s="1417"/>
      <c r="AD49" s="1417"/>
      <c r="AE49" s="1417"/>
      <c r="AF49" s="1417"/>
      <c r="AG49" s="1417"/>
      <c r="AH49" s="1418"/>
      <c r="AI49" s="1381"/>
      <c r="BV49" s="8"/>
      <c r="BW49" s="8"/>
      <c r="BX49" s="8"/>
      <c r="BY49" s="8"/>
    </row>
    <row r="50" spans="1:77" ht="17.25" customHeight="1">
      <c r="A50" s="1392"/>
      <c r="B50" s="1184"/>
      <c r="C50" s="1197"/>
      <c r="D50" s="1207"/>
      <c r="E50" s="1202"/>
      <c r="F50" s="1184"/>
      <c r="G50" s="1190"/>
      <c r="H50" s="1207"/>
      <c r="I50" s="1202"/>
      <c r="J50" s="1184"/>
      <c r="K50" s="1190"/>
      <c r="L50" s="1207"/>
      <c r="M50" s="1202"/>
      <c r="N50" s="1184"/>
      <c r="O50" s="44" t="s">
        <v>90</v>
      </c>
      <c r="P50" s="41" t="s">
        <v>116</v>
      </c>
      <c r="Q50" s="1416">
        <v>292</v>
      </c>
      <c r="R50" s="1417"/>
      <c r="S50" s="1417"/>
      <c r="T50" s="1417"/>
      <c r="U50" s="1417"/>
      <c r="V50" s="1417"/>
      <c r="W50" s="1417"/>
      <c r="X50" s="1417"/>
      <c r="Y50" s="1417"/>
      <c r="Z50" s="1417"/>
      <c r="AA50" s="1417"/>
      <c r="AB50" s="1417"/>
      <c r="AC50" s="1417"/>
      <c r="AD50" s="1417"/>
      <c r="AE50" s="1417"/>
      <c r="AF50" s="1417"/>
      <c r="AG50" s="1417"/>
      <c r="AH50" s="1418"/>
      <c r="AI50" s="1381"/>
      <c r="BV50" s="8"/>
      <c r="BW50" s="8"/>
      <c r="BX50" s="8"/>
      <c r="BY50" s="8"/>
    </row>
    <row r="51" spans="1:77" ht="17.25" customHeight="1">
      <c r="A51" s="1392"/>
      <c r="B51" s="1184"/>
      <c r="C51" s="1197"/>
      <c r="D51" s="1207"/>
      <c r="E51" s="1202"/>
      <c r="F51" s="1184"/>
      <c r="G51" s="1190"/>
      <c r="H51" s="1207"/>
      <c r="I51" s="1202"/>
      <c r="J51" s="1184"/>
      <c r="K51" s="1192"/>
      <c r="L51" s="1224"/>
      <c r="M51" s="1203"/>
      <c r="N51" s="1171"/>
      <c r="O51" s="44" t="s">
        <v>111</v>
      </c>
      <c r="P51" s="41" t="s">
        <v>35</v>
      </c>
      <c r="Q51" s="1424">
        <v>293</v>
      </c>
      <c r="R51" s="1425"/>
      <c r="S51" s="1425"/>
      <c r="T51" s="1425"/>
      <c r="U51" s="1425"/>
      <c r="V51" s="1425"/>
      <c r="W51" s="1425"/>
      <c r="X51" s="1425"/>
      <c r="Y51" s="1425"/>
      <c r="Z51" s="1425"/>
      <c r="AA51" s="1425"/>
      <c r="AB51" s="1425"/>
      <c r="AC51" s="1425"/>
      <c r="AD51" s="1425"/>
      <c r="AE51" s="1425"/>
      <c r="AF51" s="1425"/>
      <c r="AG51" s="1425"/>
      <c r="AH51" s="1426"/>
      <c r="AI51" s="1381"/>
      <c r="BV51" s="8"/>
      <c r="BW51" s="8"/>
      <c r="BX51" s="8"/>
      <c r="BY51" s="8"/>
    </row>
    <row r="52" spans="1:77" ht="17.25" customHeight="1">
      <c r="A52" s="1392"/>
      <c r="B52" s="1184"/>
      <c r="C52" s="1197"/>
      <c r="D52" s="1207"/>
      <c r="E52" s="1202"/>
      <c r="F52" s="1184"/>
      <c r="G52" s="1190"/>
      <c r="H52" s="1207"/>
      <c r="I52" s="1202"/>
      <c r="J52" s="1184"/>
      <c r="K52" s="1189" t="s">
        <v>62</v>
      </c>
      <c r="L52" s="1206" t="s">
        <v>29</v>
      </c>
      <c r="M52" s="1202" t="s">
        <v>113</v>
      </c>
      <c r="N52" s="1184" t="s">
        <v>114</v>
      </c>
      <c r="O52" s="44" t="s">
        <v>88</v>
      </c>
      <c r="P52" s="41" t="s">
        <v>115</v>
      </c>
      <c r="Q52" s="1416">
        <v>295</v>
      </c>
      <c r="R52" s="1417"/>
      <c r="S52" s="1417"/>
      <c r="T52" s="1417"/>
      <c r="U52" s="1417"/>
      <c r="V52" s="1417"/>
      <c r="W52" s="1417"/>
      <c r="X52" s="1417"/>
      <c r="Y52" s="1417"/>
      <c r="Z52" s="1417"/>
      <c r="AA52" s="1417"/>
      <c r="AB52" s="1417"/>
      <c r="AC52" s="1417"/>
      <c r="AD52" s="1417"/>
      <c r="AE52" s="1417"/>
      <c r="AF52" s="1417"/>
      <c r="AG52" s="1417"/>
      <c r="AH52" s="1418"/>
      <c r="AI52" s="1381"/>
      <c r="BV52" s="8"/>
      <c r="BW52" s="8"/>
      <c r="BX52" s="8"/>
      <c r="BY52" s="8"/>
    </row>
    <row r="53" spans="1:77" ht="17.25" customHeight="1">
      <c r="A53" s="1392"/>
      <c r="B53" s="1184"/>
      <c r="C53" s="1197"/>
      <c r="D53" s="1207"/>
      <c r="E53" s="1202"/>
      <c r="F53" s="1184"/>
      <c r="G53" s="1190"/>
      <c r="H53" s="1207"/>
      <c r="I53" s="1202"/>
      <c r="J53" s="1184"/>
      <c r="K53" s="1190"/>
      <c r="L53" s="1207"/>
      <c r="M53" s="1202"/>
      <c r="N53" s="1184"/>
      <c r="O53" s="44" t="s">
        <v>89</v>
      </c>
      <c r="P53" s="41" t="s">
        <v>33</v>
      </c>
      <c r="Q53" s="1416">
        <v>296</v>
      </c>
      <c r="R53" s="1417"/>
      <c r="S53" s="1417"/>
      <c r="T53" s="1417"/>
      <c r="U53" s="1417"/>
      <c r="V53" s="1417"/>
      <c r="W53" s="1417"/>
      <c r="X53" s="1417"/>
      <c r="Y53" s="1417"/>
      <c r="Z53" s="1417"/>
      <c r="AA53" s="1417"/>
      <c r="AB53" s="1417"/>
      <c r="AC53" s="1417"/>
      <c r="AD53" s="1417"/>
      <c r="AE53" s="1417"/>
      <c r="AF53" s="1417"/>
      <c r="AG53" s="1417"/>
      <c r="AH53" s="1418"/>
      <c r="AI53" s="1381"/>
      <c r="BV53" s="8"/>
      <c r="BW53" s="8"/>
      <c r="BX53" s="8"/>
      <c r="BY53" s="8"/>
    </row>
    <row r="54" spans="1:77" ht="17.25" customHeight="1">
      <c r="A54" s="1392"/>
      <c r="B54" s="1184"/>
      <c r="C54" s="1197"/>
      <c r="D54" s="1207"/>
      <c r="E54" s="1202"/>
      <c r="F54" s="1184"/>
      <c r="G54" s="1190"/>
      <c r="H54" s="1207"/>
      <c r="I54" s="1202"/>
      <c r="J54" s="1184"/>
      <c r="K54" s="1190"/>
      <c r="L54" s="1207"/>
      <c r="M54" s="1202"/>
      <c r="N54" s="1184"/>
      <c r="O54" s="44" t="s">
        <v>90</v>
      </c>
      <c r="P54" s="41" t="s">
        <v>116</v>
      </c>
      <c r="Q54" s="1416">
        <v>297</v>
      </c>
      <c r="R54" s="1417"/>
      <c r="S54" s="1417"/>
      <c r="T54" s="1417"/>
      <c r="U54" s="1417"/>
      <c r="V54" s="1417"/>
      <c r="W54" s="1417"/>
      <c r="X54" s="1417"/>
      <c r="Y54" s="1417"/>
      <c r="Z54" s="1417"/>
      <c r="AA54" s="1417"/>
      <c r="AB54" s="1417"/>
      <c r="AC54" s="1417"/>
      <c r="AD54" s="1417"/>
      <c r="AE54" s="1417"/>
      <c r="AF54" s="1417"/>
      <c r="AG54" s="1417"/>
      <c r="AH54" s="1418"/>
      <c r="AI54" s="1381"/>
      <c r="BV54" s="8"/>
      <c r="BW54" s="8"/>
      <c r="BX54" s="8"/>
      <c r="BY54" s="8"/>
    </row>
    <row r="55" spans="1:77" ht="17.25" customHeight="1" thickBot="1">
      <c r="A55" s="1392"/>
      <c r="B55" s="1184"/>
      <c r="C55" s="1197"/>
      <c r="D55" s="1207"/>
      <c r="E55" s="1202"/>
      <c r="F55" s="1184"/>
      <c r="G55" s="1192"/>
      <c r="H55" s="1224"/>
      <c r="I55" s="1203"/>
      <c r="J55" s="1171"/>
      <c r="K55" s="1192"/>
      <c r="L55" s="1224"/>
      <c r="M55" s="1203"/>
      <c r="N55" s="1171"/>
      <c r="O55" s="44" t="s">
        <v>111</v>
      </c>
      <c r="P55" s="41" t="s">
        <v>35</v>
      </c>
      <c r="Q55" s="1451">
        <v>298</v>
      </c>
      <c r="R55" s="1452"/>
      <c r="S55" s="1452"/>
      <c r="T55" s="1452"/>
      <c r="U55" s="1452"/>
      <c r="V55" s="1452"/>
      <c r="W55" s="1452"/>
      <c r="X55" s="1452"/>
      <c r="Y55" s="1452"/>
      <c r="Z55" s="1452"/>
      <c r="AA55" s="1452"/>
      <c r="AB55" s="1452"/>
      <c r="AC55" s="1452"/>
      <c r="AD55" s="1452"/>
      <c r="AE55" s="1452"/>
      <c r="AF55" s="1452"/>
      <c r="AG55" s="1452"/>
      <c r="AH55" s="1453"/>
      <c r="AI55" s="1381"/>
      <c r="BV55" s="8"/>
      <c r="BW55" s="8"/>
      <c r="BX55" s="8"/>
      <c r="BY55" s="8"/>
    </row>
    <row r="56" spans="1:77" ht="16.5" thickBot="1">
      <c r="A56" s="1392"/>
      <c r="B56" s="1184"/>
      <c r="C56" s="1197"/>
      <c r="D56" s="1207"/>
      <c r="E56" s="1202"/>
      <c r="F56" s="1184"/>
      <c r="G56" s="44" t="s">
        <v>90</v>
      </c>
      <c r="H56" s="87" t="s">
        <v>108</v>
      </c>
      <c r="I56" s="86"/>
      <c r="J56" s="38"/>
      <c r="K56" s="59"/>
      <c r="L56" s="42"/>
      <c r="M56" s="64"/>
      <c r="N56" s="38"/>
      <c r="O56" s="59"/>
      <c r="P56" s="42"/>
      <c r="Q56" s="1413">
        <v>411</v>
      </c>
      <c r="R56" s="1414"/>
      <c r="S56" s="1414"/>
      <c r="T56" s="1414"/>
      <c r="U56" s="1414"/>
      <c r="V56" s="1414"/>
      <c r="W56" s="1414"/>
      <c r="X56" s="1414"/>
      <c r="Y56" s="1414"/>
      <c r="Z56" s="1414"/>
      <c r="AA56" s="1414"/>
      <c r="AB56" s="1414"/>
      <c r="AC56" s="1414"/>
      <c r="AD56" s="1414"/>
      <c r="AE56" s="1414"/>
      <c r="AF56" s="1414"/>
      <c r="AG56" s="1414"/>
      <c r="AH56" s="1415"/>
      <c r="AI56" s="1381"/>
      <c r="BV56" s="8"/>
      <c r="BW56" s="8"/>
      <c r="BX56" s="8"/>
      <c r="BY56" s="8"/>
    </row>
    <row r="57" spans="1:77" ht="26.25" customHeight="1">
      <c r="A57" s="1392"/>
      <c r="B57" s="1184"/>
      <c r="C57" s="1197"/>
      <c r="D57" s="1207"/>
      <c r="E57" s="1202"/>
      <c r="F57" s="1184"/>
      <c r="G57" s="1189" t="s">
        <v>111</v>
      </c>
      <c r="H57" s="1206" t="s">
        <v>34</v>
      </c>
      <c r="I57" s="1202" t="s">
        <v>140</v>
      </c>
      <c r="J57" s="1184" t="s">
        <v>142</v>
      </c>
      <c r="K57" s="44" t="s">
        <v>88</v>
      </c>
      <c r="L57" s="41" t="s">
        <v>119</v>
      </c>
      <c r="M57" s="64"/>
      <c r="N57" s="38"/>
      <c r="O57" s="59"/>
      <c r="P57" s="42"/>
      <c r="Q57" s="1416">
        <v>225</v>
      </c>
      <c r="R57" s="1417"/>
      <c r="S57" s="1417"/>
      <c r="T57" s="1417"/>
      <c r="U57" s="1417"/>
      <c r="V57" s="1417"/>
      <c r="W57" s="1417"/>
      <c r="X57" s="1417"/>
      <c r="Y57" s="1417"/>
      <c r="Z57" s="1417"/>
      <c r="AA57" s="1417"/>
      <c r="AB57" s="1417"/>
      <c r="AC57" s="1417"/>
      <c r="AD57" s="1417"/>
      <c r="AE57" s="1417"/>
      <c r="AF57" s="1417"/>
      <c r="AG57" s="1417"/>
      <c r="AH57" s="1418"/>
      <c r="AI57" s="1381"/>
      <c r="BV57" s="8"/>
      <c r="BW57" s="8"/>
      <c r="BX57" s="8"/>
      <c r="BY57" s="8"/>
    </row>
    <row r="58" spans="1:77" ht="26.25" customHeight="1">
      <c r="A58" s="1392"/>
      <c r="B58" s="1184"/>
      <c r="C58" s="1197"/>
      <c r="D58" s="1207"/>
      <c r="E58" s="1202"/>
      <c r="F58" s="1184"/>
      <c r="G58" s="1190"/>
      <c r="H58" s="1207"/>
      <c r="I58" s="1202"/>
      <c r="J58" s="1184"/>
      <c r="K58" s="44" t="s">
        <v>61</v>
      </c>
      <c r="L58" s="41" t="s">
        <v>120</v>
      </c>
      <c r="M58" s="64"/>
      <c r="N58" s="38"/>
      <c r="O58" s="59"/>
      <c r="P58" s="42"/>
      <c r="Q58" s="1424">
        <v>294</v>
      </c>
      <c r="R58" s="1425"/>
      <c r="S58" s="1425"/>
      <c r="T58" s="1425"/>
      <c r="U58" s="1425"/>
      <c r="V58" s="1425"/>
      <c r="W58" s="1425"/>
      <c r="X58" s="1425"/>
      <c r="Y58" s="1425"/>
      <c r="Z58" s="1425"/>
      <c r="AA58" s="1425"/>
      <c r="AB58" s="1425"/>
      <c r="AC58" s="1425"/>
      <c r="AD58" s="1425"/>
      <c r="AE58" s="1425"/>
      <c r="AF58" s="1425"/>
      <c r="AG58" s="1425"/>
      <c r="AH58" s="1426"/>
      <c r="AI58" s="1381"/>
      <c r="BV58" s="8"/>
      <c r="BW58" s="8"/>
      <c r="BX58" s="8"/>
      <c r="BY58" s="8"/>
    </row>
    <row r="59" spans="1:77" ht="26.25" customHeight="1" thickBot="1">
      <c r="A59" s="1392"/>
      <c r="B59" s="1184"/>
      <c r="C59" s="1259"/>
      <c r="D59" s="1224"/>
      <c r="E59" s="1203"/>
      <c r="F59" s="1171"/>
      <c r="G59" s="1192"/>
      <c r="H59" s="1224"/>
      <c r="I59" s="1203"/>
      <c r="J59" s="1171"/>
      <c r="K59" s="44" t="s">
        <v>62</v>
      </c>
      <c r="L59" s="41" t="s">
        <v>29</v>
      </c>
      <c r="M59" s="64"/>
      <c r="N59" s="38"/>
      <c r="O59" s="59"/>
      <c r="P59" s="42"/>
      <c r="Q59" s="1442">
        <v>299</v>
      </c>
      <c r="R59" s="1443"/>
      <c r="S59" s="1443"/>
      <c r="T59" s="1443"/>
      <c r="U59" s="1444"/>
      <c r="V59" s="1443"/>
      <c r="W59" s="1443"/>
      <c r="X59" s="1444"/>
      <c r="Y59" s="1443"/>
      <c r="Z59" s="1443"/>
      <c r="AA59" s="1443"/>
      <c r="AB59" s="1444"/>
      <c r="AC59" s="1443"/>
      <c r="AD59" s="1443"/>
      <c r="AE59" s="1443"/>
      <c r="AF59" s="1444"/>
      <c r="AG59" s="1444"/>
      <c r="AH59" s="1428"/>
      <c r="AI59" s="1381"/>
      <c r="BV59" s="8"/>
      <c r="BW59" s="8"/>
      <c r="BX59" s="8"/>
      <c r="BY59" s="8"/>
    </row>
    <row r="60" spans="1:77" ht="15.75" customHeight="1" thickBot="1">
      <c r="A60" s="1182"/>
      <c r="B60" s="1185"/>
      <c r="C60" s="48">
        <v>0</v>
      </c>
      <c r="D60" s="70" t="s">
        <v>63</v>
      </c>
      <c r="E60" s="71"/>
      <c r="F60" s="72"/>
      <c r="G60" s="73"/>
      <c r="H60" s="70"/>
      <c r="I60" s="71"/>
      <c r="J60" s="72"/>
      <c r="K60" s="73"/>
      <c r="L60" s="70"/>
      <c r="M60" s="71"/>
      <c r="N60" s="72"/>
      <c r="O60" s="73"/>
      <c r="P60" s="70"/>
      <c r="Q60" s="112">
        <v>191</v>
      </c>
      <c r="R60" s="156">
        <v>295</v>
      </c>
      <c r="S60" s="193">
        <v>296</v>
      </c>
      <c r="T60" s="157">
        <v>297</v>
      </c>
      <c r="U60" s="725">
        <v>411</v>
      </c>
      <c r="V60" s="192">
        <v>299</v>
      </c>
      <c r="W60" s="157">
        <v>298</v>
      </c>
      <c r="X60" s="112">
        <v>191</v>
      </c>
      <c r="Y60" s="192">
        <v>295</v>
      </c>
      <c r="Z60" s="193">
        <v>296</v>
      </c>
      <c r="AA60" s="157">
        <v>297</v>
      </c>
      <c r="AB60" s="725">
        <v>411</v>
      </c>
      <c r="AC60" s="192">
        <v>299</v>
      </c>
      <c r="AD60" s="1427">
        <v>298</v>
      </c>
      <c r="AE60" s="1428"/>
      <c r="AF60" s="184" t="s">
        <v>29</v>
      </c>
      <c r="AG60" s="359">
        <v>182</v>
      </c>
      <c r="AH60" s="1412">
        <v>-1</v>
      </c>
      <c r="AI60" s="1385"/>
      <c r="BV60" s="8"/>
      <c r="BW60" s="8"/>
      <c r="BX60" s="8"/>
      <c r="BY60" s="8"/>
    </row>
    <row r="61" spans="17:77" ht="13.5" thickBot="1">
      <c r="Q61" s="33"/>
      <c r="R61" s="33"/>
      <c r="S61" s="33"/>
      <c r="T61" s="33"/>
      <c r="U61" s="33"/>
      <c r="V61" s="33"/>
      <c r="W61" s="33"/>
      <c r="X61" s="33"/>
      <c r="Y61" s="33"/>
      <c r="Z61" s="33"/>
      <c r="AA61" s="33"/>
      <c r="AB61" s="33"/>
      <c r="AC61" s="33"/>
      <c r="AD61" s="33"/>
      <c r="AE61" s="33"/>
      <c r="AF61" s="33"/>
      <c r="AG61" s="33"/>
      <c r="AH61" s="33"/>
      <c r="AI61" s="33"/>
      <c r="BW61" s="8"/>
      <c r="BX61" s="8"/>
      <c r="BY61" s="8"/>
    </row>
    <row r="62" spans="1:35" ht="12.75" customHeight="1">
      <c r="A62" s="280"/>
      <c r="B62" s="280"/>
      <c r="C62" s="280"/>
      <c r="D62" s="280"/>
      <c r="E62" s="280"/>
      <c r="F62" s="280"/>
      <c r="G62" s="280"/>
      <c r="H62" s="280"/>
      <c r="I62" s="280"/>
      <c r="J62" s="280"/>
      <c r="K62" s="280"/>
      <c r="L62" s="280"/>
      <c r="M62" s="280"/>
      <c r="N62" s="280"/>
      <c r="O62" s="280"/>
      <c r="P62" s="268"/>
      <c r="Q62" s="1024" t="s">
        <v>44</v>
      </c>
      <c r="R62" s="986"/>
      <c r="S62" s="986"/>
      <c r="T62" s="986"/>
      <c r="U62" s="986"/>
      <c r="V62" s="986"/>
      <c r="W62" s="986"/>
      <c r="X62" s="986"/>
      <c r="Y62" s="986"/>
      <c r="Z62" s="986"/>
      <c r="AA62" s="986"/>
      <c r="AB62" s="986"/>
      <c r="AC62" s="986"/>
      <c r="AD62" s="986"/>
      <c r="AE62" s="986"/>
      <c r="AF62" s="986"/>
      <c r="AG62" s="986"/>
      <c r="AH62" s="986"/>
      <c r="AI62" s="987"/>
    </row>
    <row r="63" spans="1:35" ht="12.75">
      <c r="A63" s="280"/>
      <c r="B63" s="280"/>
      <c r="C63" s="280"/>
      <c r="D63" s="280"/>
      <c r="E63" s="280"/>
      <c r="F63" s="280"/>
      <c r="G63" s="280"/>
      <c r="H63" s="280"/>
      <c r="I63" s="280"/>
      <c r="J63" s="280"/>
      <c r="K63" s="280"/>
      <c r="L63" s="280"/>
      <c r="M63" s="280"/>
      <c r="N63" s="280"/>
      <c r="O63" s="280"/>
      <c r="P63" s="268"/>
      <c r="Q63" s="1025" t="s">
        <v>45</v>
      </c>
      <c r="R63" s="967"/>
      <c r="S63" s="967"/>
      <c r="T63" s="967"/>
      <c r="U63" s="967"/>
      <c r="V63" s="967"/>
      <c r="W63" s="967"/>
      <c r="X63" s="967"/>
      <c r="Y63" s="967"/>
      <c r="Z63" s="967"/>
      <c r="AA63" s="967"/>
      <c r="AB63" s="967"/>
      <c r="AC63" s="967"/>
      <c r="AD63" s="967"/>
      <c r="AE63" s="967"/>
      <c r="AF63" s="967"/>
      <c r="AG63" s="967"/>
      <c r="AH63" s="967"/>
      <c r="AI63" s="988"/>
    </row>
    <row r="64" spans="1:35" ht="12.75">
      <c r="A64" s="280"/>
      <c r="B64" s="280"/>
      <c r="C64" s="280"/>
      <c r="D64" s="280"/>
      <c r="E64" s="280"/>
      <c r="F64" s="280"/>
      <c r="G64" s="280"/>
      <c r="H64" s="280"/>
      <c r="I64" s="280"/>
      <c r="J64" s="280"/>
      <c r="K64" s="280"/>
      <c r="L64" s="280"/>
      <c r="M64" s="280"/>
      <c r="N64" s="280"/>
      <c r="O64" s="280"/>
      <c r="P64" s="268"/>
      <c r="Q64" s="1025" t="s">
        <v>46</v>
      </c>
      <c r="R64" s="967"/>
      <c r="S64" s="967"/>
      <c r="T64" s="967"/>
      <c r="U64" s="967"/>
      <c r="V64" s="967"/>
      <c r="W64" s="967"/>
      <c r="X64" s="967"/>
      <c r="Y64" s="967"/>
      <c r="Z64" s="967"/>
      <c r="AA64" s="967"/>
      <c r="AB64" s="967"/>
      <c r="AC64" s="967"/>
      <c r="AD64" s="967"/>
      <c r="AE64" s="967"/>
      <c r="AF64" s="967"/>
      <c r="AG64" s="967"/>
      <c r="AH64" s="968"/>
      <c r="AI64" s="29" t="s">
        <v>48</v>
      </c>
    </row>
    <row r="65" spans="1:35" ht="12.75" customHeight="1">
      <c r="A65" s="280"/>
      <c r="B65" s="280"/>
      <c r="C65" s="280"/>
      <c r="D65" s="280"/>
      <c r="E65" s="280"/>
      <c r="F65" s="280"/>
      <c r="G65" s="280"/>
      <c r="H65" s="280"/>
      <c r="I65" s="280"/>
      <c r="J65" s="280"/>
      <c r="K65" s="280"/>
      <c r="L65" s="280"/>
      <c r="M65" s="280"/>
      <c r="N65" s="280"/>
      <c r="O65" s="280"/>
      <c r="P65" s="268"/>
      <c r="Q65" s="1026" t="s">
        <v>47</v>
      </c>
      <c r="R65" s="969"/>
      <c r="S65" s="969"/>
      <c r="T65" s="969"/>
      <c r="U65" s="969"/>
      <c r="V65" s="969"/>
      <c r="W65" s="969"/>
      <c r="X65" s="969"/>
      <c r="Y65" s="969"/>
      <c r="Z65" s="969"/>
      <c r="AA65" s="969"/>
      <c r="AB65" s="969"/>
      <c r="AC65" s="969"/>
      <c r="AD65" s="969"/>
      <c r="AE65" s="969"/>
      <c r="AF65" s="969"/>
      <c r="AG65" s="969"/>
      <c r="AH65" s="970"/>
      <c r="AI65" s="971" t="s">
        <v>49</v>
      </c>
    </row>
    <row r="66" spans="1:35" ht="12.75" customHeight="1">
      <c r="A66" s="1" t="s">
        <v>496</v>
      </c>
      <c r="B66" s="280"/>
      <c r="C66" s="280"/>
      <c r="D66" s="280"/>
      <c r="E66" s="280"/>
      <c r="F66" s="280"/>
      <c r="G66" s="280"/>
      <c r="H66" s="280"/>
      <c r="I66" s="280"/>
      <c r="J66" s="280"/>
      <c r="K66" s="280"/>
      <c r="L66" s="280"/>
      <c r="M66" s="280"/>
      <c r="N66" s="280"/>
      <c r="O66" s="280"/>
      <c r="P66" s="268"/>
      <c r="Q66" s="830" t="s">
        <v>32</v>
      </c>
      <c r="R66" s="831"/>
      <c r="S66" s="831"/>
      <c r="T66" s="831"/>
      <c r="U66" s="831"/>
      <c r="V66" s="831"/>
      <c r="W66" s="831"/>
      <c r="X66" s="831"/>
      <c r="Y66" s="831"/>
      <c r="Z66" s="831"/>
      <c r="AA66" s="831"/>
      <c r="AB66" s="831"/>
      <c r="AC66" s="831"/>
      <c r="AD66" s="831"/>
      <c r="AE66" s="831"/>
      <c r="AF66" s="831"/>
      <c r="AG66" s="831"/>
      <c r="AH66" s="832"/>
      <c r="AI66" s="971"/>
    </row>
    <row r="67" spans="1:35" ht="12.75" customHeight="1">
      <c r="A67" s="280"/>
      <c r="B67" s="280"/>
      <c r="C67" s="280"/>
      <c r="D67" s="280"/>
      <c r="E67" s="280"/>
      <c r="F67" s="280"/>
      <c r="G67" s="280"/>
      <c r="H67" s="280"/>
      <c r="I67" s="280"/>
      <c r="J67" s="280"/>
      <c r="K67" s="280"/>
      <c r="L67" s="280"/>
      <c r="M67" s="280"/>
      <c r="N67" s="280"/>
      <c r="O67" s="280"/>
      <c r="P67" s="268"/>
      <c r="Q67" s="833" t="s">
        <v>68</v>
      </c>
      <c r="R67" s="834"/>
      <c r="S67" s="834"/>
      <c r="T67" s="834"/>
      <c r="U67" s="834"/>
      <c r="V67" s="834"/>
      <c r="W67" s="834"/>
      <c r="X67" s="834"/>
      <c r="Y67" s="834"/>
      <c r="Z67" s="834"/>
      <c r="AA67" s="834"/>
      <c r="AB67" s="834"/>
      <c r="AC67" s="834"/>
      <c r="AD67" s="834"/>
      <c r="AE67" s="834"/>
      <c r="AF67" s="834"/>
      <c r="AG67" s="834"/>
      <c r="AH67" s="835"/>
      <c r="AI67" s="971"/>
    </row>
    <row r="68" spans="1:35" ht="25.5">
      <c r="A68" s="280"/>
      <c r="B68" s="280"/>
      <c r="C68" s="280"/>
      <c r="D68" s="280"/>
      <c r="E68" s="280"/>
      <c r="F68" s="280"/>
      <c r="G68" s="280"/>
      <c r="H68" s="280"/>
      <c r="I68" s="280"/>
      <c r="J68" s="280"/>
      <c r="K68" s="280"/>
      <c r="L68" s="280"/>
      <c r="M68" s="280"/>
      <c r="N68" s="280"/>
      <c r="O68" s="280"/>
      <c r="P68" s="268"/>
      <c r="Q68" s="135" t="s">
        <v>104</v>
      </c>
      <c r="R68" s="31">
        <v>6</v>
      </c>
      <c r="S68" s="31">
        <v>7</v>
      </c>
      <c r="T68" s="31">
        <v>8</v>
      </c>
      <c r="U68" s="61">
        <v>9</v>
      </c>
      <c r="V68" s="137">
        <v>10</v>
      </c>
      <c r="W68" s="137">
        <v>20</v>
      </c>
      <c r="X68" s="1027" t="s">
        <v>162</v>
      </c>
      <c r="Y68" s="834"/>
      <c r="Z68" s="834"/>
      <c r="AA68" s="834"/>
      <c r="AB68" s="834"/>
      <c r="AC68" s="834"/>
      <c r="AD68" s="834"/>
      <c r="AE68" s="834"/>
      <c r="AF68" s="835"/>
      <c r="AG68" s="61">
        <v>19</v>
      </c>
      <c r="AH68" s="31" t="s">
        <v>163</v>
      </c>
      <c r="AI68" s="971"/>
    </row>
    <row r="69" spans="1:35" ht="12.75" customHeight="1">
      <c r="A69" s="280"/>
      <c r="B69" s="280"/>
      <c r="C69" s="280"/>
      <c r="D69" s="280"/>
      <c r="E69" s="280"/>
      <c r="F69" s="280"/>
      <c r="G69" s="280"/>
      <c r="H69" s="280"/>
      <c r="I69" s="280"/>
      <c r="J69" s="280"/>
      <c r="K69" s="280"/>
      <c r="L69" s="280"/>
      <c r="M69" s="280"/>
      <c r="N69" s="280"/>
      <c r="O69" s="280"/>
      <c r="P69" s="268"/>
      <c r="Q69" s="1434" t="s">
        <v>106</v>
      </c>
      <c r="R69" s="1386" t="s">
        <v>115</v>
      </c>
      <c r="S69" s="1386" t="s">
        <v>33</v>
      </c>
      <c r="T69" s="1386" t="s">
        <v>116</v>
      </c>
      <c r="U69" s="1386" t="s">
        <v>108</v>
      </c>
      <c r="V69" s="1386" t="s">
        <v>34</v>
      </c>
      <c r="W69" s="1386" t="s">
        <v>35</v>
      </c>
      <c r="X69" s="1436" t="s">
        <v>160</v>
      </c>
      <c r="Y69" s="969"/>
      <c r="Z69" s="969"/>
      <c r="AA69" s="969"/>
      <c r="AB69" s="969"/>
      <c r="AC69" s="969"/>
      <c r="AD69" s="969"/>
      <c r="AE69" s="969"/>
      <c r="AF69" s="970"/>
      <c r="AG69" s="1386" t="s">
        <v>43</v>
      </c>
      <c r="AH69" s="1386" t="s">
        <v>161</v>
      </c>
      <c r="AI69" s="971"/>
    </row>
    <row r="70" spans="1:35" ht="12.75" customHeight="1">
      <c r="A70" s="280"/>
      <c r="B70" s="280"/>
      <c r="C70" s="280"/>
      <c r="D70" s="280"/>
      <c r="E70" s="280"/>
      <c r="F70" s="280"/>
      <c r="G70" s="280"/>
      <c r="H70" s="280"/>
      <c r="I70" s="280"/>
      <c r="J70" s="280"/>
      <c r="K70" s="280"/>
      <c r="L70" s="280"/>
      <c r="M70" s="280"/>
      <c r="N70" s="280"/>
      <c r="O70" s="280"/>
      <c r="P70" s="268"/>
      <c r="Q70" s="1434"/>
      <c r="R70" s="1386"/>
      <c r="S70" s="1386"/>
      <c r="T70" s="1386"/>
      <c r="U70" s="1386"/>
      <c r="V70" s="1386"/>
      <c r="W70" s="1386"/>
      <c r="X70" s="1429" t="s">
        <v>109</v>
      </c>
      <c r="Y70" s="831"/>
      <c r="Z70" s="831"/>
      <c r="AA70" s="831"/>
      <c r="AB70" s="831"/>
      <c r="AC70" s="831"/>
      <c r="AD70" s="831"/>
      <c r="AE70" s="831"/>
      <c r="AF70" s="832"/>
      <c r="AG70" s="1386"/>
      <c r="AH70" s="1386"/>
      <c r="AI70" s="971"/>
    </row>
    <row r="71" spans="1:35" ht="12.75" customHeight="1">
      <c r="A71" s="280"/>
      <c r="B71" s="280"/>
      <c r="C71" s="280"/>
      <c r="D71" s="280"/>
      <c r="E71" s="280"/>
      <c r="F71" s="280"/>
      <c r="G71" s="280"/>
      <c r="H71" s="280"/>
      <c r="I71" s="280"/>
      <c r="J71" s="280"/>
      <c r="K71" s="280"/>
      <c r="L71" s="280"/>
      <c r="M71" s="280"/>
      <c r="N71" s="280"/>
      <c r="O71" s="280"/>
      <c r="P71" s="268"/>
      <c r="Q71" s="1434"/>
      <c r="R71" s="1386"/>
      <c r="S71" s="1386"/>
      <c r="T71" s="1386"/>
      <c r="U71" s="1386"/>
      <c r="V71" s="1386"/>
      <c r="W71" s="1386"/>
      <c r="X71" s="1027" t="s">
        <v>110</v>
      </c>
      <c r="Y71" s="834"/>
      <c r="Z71" s="834"/>
      <c r="AA71" s="834"/>
      <c r="AB71" s="834"/>
      <c r="AC71" s="834"/>
      <c r="AD71" s="834"/>
      <c r="AE71" s="834"/>
      <c r="AF71" s="835"/>
      <c r="AG71" s="1386"/>
      <c r="AH71" s="1386"/>
      <c r="AI71" s="971"/>
    </row>
    <row r="72" spans="1:77" ht="12.75">
      <c r="A72" s="280"/>
      <c r="B72" s="280"/>
      <c r="C72" s="280"/>
      <c r="D72" s="280"/>
      <c r="E72" s="280"/>
      <c r="F72" s="280"/>
      <c r="G72" s="280"/>
      <c r="H72" s="280"/>
      <c r="I72" s="280"/>
      <c r="J72" s="280"/>
      <c r="K72" s="280"/>
      <c r="L72" s="280"/>
      <c r="M72" s="280"/>
      <c r="N72" s="280"/>
      <c r="O72" s="280"/>
      <c r="P72" s="268"/>
      <c r="Q72" s="1434"/>
      <c r="R72" s="1386"/>
      <c r="S72" s="1386"/>
      <c r="T72" s="1386"/>
      <c r="U72" s="1386"/>
      <c r="V72" s="1386"/>
      <c r="W72" s="1386"/>
      <c r="X72" s="137" t="s">
        <v>104</v>
      </c>
      <c r="Y72" s="31">
        <v>6</v>
      </c>
      <c r="Z72" s="31">
        <v>7</v>
      </c>
      <c r="AA72" s="31">
        <v>8</v>
      </c>
      <c r="AB72" s="61">
        <v>9</v>
      </c>
      <c r="AC72" s="61">
        <v>10</v>
      </c>
      <c r="AD72" s="61">
        <v>20</v>
      </c>
      <c r="AE72" s="61">
        <v>22</v>
      </c>
      <c r="AF72" s="31" t="s">
        <v>62</v>
      </c>
      <c r="AG72" s="1386"/>
      <c r="AH72" s="1386"/>
      <c r="AI72" s="971"/>
      <c r="BY72" s="8"/>
    </row>
    <row r="73" spans="1:77" ht="49.5" customHeight="1" thickBot="1">
      <c r="A73" s="240"/>
      <c r="B73" s="240"/>
      <c r="C73" s="240"/>
      <c r="D73" s="240"/>
      <c r="E73" s="240"/>
      <c r="F73" s="240"/>
      <c r="G73" s="240"/>
      <c r="H73" s="240"/>
      <c r="I73" s="240"/>
      <c r="J73" s="240"/>
      <c r="K73" s="240"/>
      <c r="L73" s="240"/>
      <c r="M73" s="240"/>
      <c r="N73" s="240"/>
      <c r="O73" s="240"/>
      <c r="P73" s="281"/>
      <c r="Q73" s="1435"/>
      <c r="R73" s="1387"/>
      <c r="S73" s="1387"/>
      <c r="T73" s="1387"/>
      <c r="U73" s="1387"/>
      <c r="V73" s="1387"/>
      <c r="W73" s="1387"/>
      <c r="X73" s="108" t="s">
        <v>106</v>
      </c>
      <c r="Y73" s="108" t="s">
        <v>115</v>
      </c>
      <c r="Z73" s="108" t="s">
        <v>33</v>
      </c>
      <c r="AA73" s="108" t="s">
        <v>116</v>
      </c>
      <c r="AB73" s="108" t="s">
        <v>108</v>
      </c>
      <c r="AC73" s="108" t="s">
        <v>34</v>
      </c>
      <c r="AD73" s="108" t="s">
        <v>35</v>
      </c>
      <c r="AE73" s="108" t="s">
        <v>368</v>
      </c>
      <c r="AF73" s="108" t="s">
        <v>29</v>
      </c>
      <c r="AG73" s="1387"/>
      <c r="AH73" s="1387"/>
      <c r="AI73" s="971"/>
      <c r="BY73" s="8"/>
    </row>
    <row r="74" spans="1:77" ht="26.25" customHeight="1">
      <c r="A74" s="1180" t="s">
        <v>72</v>
      </c>
      <c r="B74" s="1183" t="s">
        <v>60</v>
      </c>
      <c r="C74" s="1258" t="s">
        <v>134</v>
      </c>
      <c r="D74" s="1388" t="s">
        <v>135</v>
      </c>
      <c r="E74" s="1437" t="s">
        <v>137</v>
      </c>
      <c r="F74" s="1183" t="s">
        <v>136</v>
      </c>
      <c r="G74" s="1438" t="s">
        <v>88</v>
      </c>
      <c r="H74" s="1439" t="s">
        <v>106</v>
      </c>
      <c r="I74" s="1437" t="s">
        <v>138</v>
      </c>
      <c r="J74" s="1183" t="s">
        <v>139</v>
      </c>
      <c r="K74" s="106" t="s">
        <v>88</v>
      </c>
      <c r="L74" s="107" t="s">
        <v>80</v>
      </c>
      <c r="M74" s="66"/>
      <c r="N74" s="67"/>
      <c r="O74" s="60"/>
      <c r="P74" s="65"/>
      <c r="Q74" s="119">
        <v>5033</v>
      </c>
      <c r="R74" s="142">
        <v>0</v>
      </c>
      <c r="S74" s="142">
        <v>0</v>
      </c>
      <c r="T74" s="142">
        <v>0</v>
      </c>
      <c r="U74" s="142">
        <v>0</v>
      </c>
      <c r="V74" s="142">
        <v>0</v>
      </c>
      <c r="W74" s="142"/>
      <c r="X74" s="142">
        <v>21</v>
      </c>
      <c r="Y74" s="142">
        <v>0</v>
      </c>
      <c r="Z74" s="142">
        <v>0</v>
      </c>
      <c r="AA74" s="142">
        <v>4</v>
      </c>
      <c r="AB74" s="142">
        <v>0</v>
      </c>
      <c r="AC74" s="142">
        <v>0</v>
      </c>
      <c r="AD74" s="142"/>
      <c r="AE74" s="142">
        <v>0</v>
      </c>
      <c r="AF74" s="142">
        <v>5</v>
      </c>
      <c r="AG74" s="142">
        <v>2</v>
      </c>
      <c r="AH74" s="120">
        <v>15</v>
      </c>
      <c r="AI74" s="78">
        <v>0</v>
      </c>
      <c r="BU74" s="8"/>
      <c r="BV74" s="8"/>
      <c r="BW74" s="8"/>
      <c r="BX74" s="8"/>
      <c r="BY74" s="8"/>
    </row>
    <row r="75" spans="1:77" ht="26.25" customHeight="1">
      <c r="A75" s="1392"/>
      <c r="B75" s="1184"/>
      <c r="C75" s="1197"/>
      <c r="D75" s="1207"/>
      <c r="E75" s="1202"/>
      <c r="F75" s="1184"/>
      <c r="G75" s="1190"/>
      <c r="H75" s="1440"/>
      <c r="I75" s="1202"/>
      <c r="J75" s="1184"/>
      <c r="K75" s="44" t="s">
        <v>89</v>
      </c>
      <c r="L75" s="41" t="s">
        <v>82</v>
      </c>
      <c r="M75" s="64"/>
      <c r="N75" s="38"/>
      <c r="O75" s="59"/>
      <c r="P75" s="42"/>
      <c r="Q75" s="149">
        <v>498</v>
      </c>
      <c r="R75" s="140">
        <v>0</v>
      </c>
      <c r="S75" s="140">
        <v>0</v>
      </c>
      <c r="T75" s="140">
        <v>0</v>
      </c>
      <c r="U75" s="140">
        <v>0</v>
      </c>
      <c r="V75" s="140">
        <v>0</v>
      </c>
      <c r="W75" s="140"/>
      <c r="X75" s="140">
        <v>73</v>
      </c>
      <c r="Y75" s="140">
        <v>1</v>
      </c>
      <c r="Z75" s="140">
        <v>0</v>
      </c>
      <c r="AA75" s="140">
        <v>3</v>
      </c>
      <c r="AB75" s="140">
        <v>0</v>
      </c>
      <c r="AC75" s="140">
        <v>0</v>
      </c>
      <c r="AD75" s="140"/>
      <c r="AE75" s="140">
        <v>0</v>
      </c>
      <c r="AF75" s="140">
        <v>8</v>
      </c>
      <c r="AG75" s="140">
        <v>6</v>
      </c>
      <c r="AH75" s="132">
        <v>49</v>
      </c>
      <c r="AI75" s="81">
        <v>0</v>
      </c>
      <c r="BU75" s="8"/>
      <c r="BV75" s="8"/>
      <c r="BW75" s="8"/>
      <c r="BX75" s="8"/>
      <c r="BY75" s="8"/>
    </row>
    <row r="76" spans="1:77" ht="26.25" customHeight="1" thickBot="1">
      <c r="A76" s="1392"/>
      <c r="B76" s="1184"/>
      <c r="C76" s="1197"/>
      <c r="D76" s="1207"/>
      <c r="E76" s="1202"/>
      <c r="F76" s="1184"/>
      <c r="G76" s="1192"/>
      <c r="H76" s="1441"/>
      <c r="I76" s="1203"/>
      <c r="J76" s="1171"/>
      <c r="K76" s="44" t="s">
        <v>90</v>
      </c>
      <c r="L76" s="41" t="s">
        <v>112</v>
      </c>
      <c r="M76" s="64"/>
      <c r="N76" s="38"/>
      <c r="O76" s="59"/>
      <c r="P76" s="42"/>
      <c r="Q76" s="114">
        <v>98</v>
      </c>
      <c r="R76" s="143">
        <v>0</v>
      </c>
      <c r="S76" s="143">
        <v>0</v>
      </c>
      <c r="T76" s="143">
        <v>0</v>
      </c>
      <c r="U76" s="143">
        <v>0</v>
      </c>
      <c r="V76" s="143">
        <v>0</v>
      </c>
      <c r="W76" s="143"/>
      <c r="X76" s="143">
        <v>28</v>
      </c>
      <c r="Y76" s="143">
        <v>0</v>
      </c>
      <c r="Z76" s="143">
        <v>0</v>
      </c>
      <c r="AA76" s="143">
        <v>2</v>
      </c>
      <c r="AB76" s="143">
        <v>0</v>
      </c>
      <c r="AC76" s="143">
        <v>1</v>
      </c>
      <c r="AD76" s="143"/>
      <c r="AE76" s="143">
        <v>0</v>
      </c>
      <c r="AF76" s="143">
        <v>1</v>
      </c>
      <c r="AG76" s="143">
        <v>1</v>
      </c>
      <c r="AH76" s="144">
        <v>28</v>
      </c>
      <c r="AI76" s="81">
        <v>0</v>
      </c>
      <c r="BU76" s="8"/>
      <c r="BV76" s="8"/>
      <c r="BW76" s="8"/>
      <c r="BX76" s="8"/>
      <c r="BY76" s="8"/>
    </row>
    <row r="77" spans="1:77" ht="17.25" customHeight="1">
      <c r="A77" s="1392"/>
      <c r="B77" s="1184"/>
      <c r="C77" s="1197"/>
      <c r="D77" s="1207"/>
      <c r="E77" s="1202"/>
      <c r="F77" s="1184"/>
      <c r="G77" s="1189" t="s">
        <v>89</v>
      </c>
      <c r="H77" s="1206" t="s">
        <v>107</v>
      </c>
      <c r="I77" s="1201" t="s">
        <v>140</v>
      </c>
      <c r="J77" s="1170" t="s">
        <v>141</v>
      </c>
      <c r="K77" s="1189" t="s">
        <v>88</v>
      </c>
      <c r="L77" s="1447" t="s">
        <v>119</v>
      </c>
      <c r="M77" s="1202" t="s">
        <v>113</v>
      </c>
      <c r="N77" s="1184" t="s">
        <v>114</v>
      </c>
      <c r="O77" s="44" t="s">
        <v>88</v>
      </c>
      <c r="P77" s="41" t="s">
        <v>115</v>
      </c>
      <c r="Q77" s="158">
        <v>0</v>
      </c>
      <c r="R77" s="159">
        <v>196</v>
      </c>
      <c r="S77" s="159">
        <v>1</v>
      </c>
      <c r="T77" s="159">
        <v>19</v>
      </c>
      <c r="U77" s="159">
        <v>0</v>
      </c>
      <c r="V77" s="159">
        <v>0</v>
      </c>
      <c r="W77" s="159"/>
      <c r="X77" s="159">
        <v>8</v>
      </c>
      <c r="Y77" s="159">
        <v>2</v>
      </c>
      <c r="Z77" s="159">
        <v>0</v>
      </c>
      <c r="AA77" s="159">
        <v>0</v>
      </c>
      <c r="AB77" s="159">
        <v>0</v>
      </c>
      <c r="AC77" s="159">
        <v>0</v>
      </c>
      <c r="AD77" s="159"/>
      <c r="AE77" s="159">
        <v>0</v>
      </c>
      <c r="AF77" s="159">
        <v>0</v>
      </c>
      <c r="AG77" s="159">
        <v>0</v>
      </c>
      <c r="AH77" s="160">
        <v>8</v>
      </c>
      <c r="AI77" s="81">
        <v>0</v>
      </c>
      <c r="BV77" s="8"/>
      <c r="BW77" s="8"/>
      <c r="BX77" s="8"/>
      <c r="BY77" s="8"/>
    </row>
    <row r="78" spans="1:77" ht="17.25" customHeight="1">
      <c r="A78" s="1392"/>
      <c r="B78" s="1184"/>
      <c r="C78" s="1197"/>
      <c r="D78" s="1207"/>
      <c r="E78" s="1202"/>
      <c r="F78" s="1184"/>
      <c r="G78" s="1190"/>
      <c r="H78" s="1207"/>
      <c r="I78" s="1202"/>
      <c r="J78" s="1184"/>
      <c r="K78" s="1190"/>
      <c r="L78" s="1440"/>
      <c r="M78" s="1202"/>
      <c r="N78" s="1184"/>
      <c r="O78" s="44" t="s">
        <v>89</v>
      </c>
      <c r="P78" s="41" t="s">
        <v>33</v>
      </c>
      <c r="Q78" s="161">
        <v>0</v>
      </c>
      <c r="R78" s="162">
        <v>3</v>
      </c>
      <c r="S78" s="162">
        <v>15</v>
      </c>
      <c r="T78" s="162">
        <v>4</v>
      </c>
      <c r="U78" s="162">
        <v>0</v>
      </c>
      <c r="V78" s="162">
        <v>0</v>
      </c>
      <c r="W78" s="162"/>
      <c r="X78" s="162">
        <v>1</v>
      </c>
      <c r="Y78" s="162">
        <v>0</v>
      </c>
      <c r="Z78" s="162">
        <v>1</v>
      </c>
      <c r="AA78" s="162">
        <v>1</v>
      </c>
      <c r="AB78" s="162">
        <v>0</v>
      </c>
      <c r="AC78" s="162">
        <v>0</v>
      </c>
      <c r="AD78" s="162"/>
      <c r="AE78" s="162">
        <v>0</v>
      </c>
      <c r="AF78" s="162">
        <v>0</v>
      </c>
      <c r="AG78" s="162">
        <v>0</v>
      </c>
      <c r="AH78" s="163">
        <v>0</v>
      </c>
      <c r="AI78" s="81">
        <v>0</v>
      </c>
      <c r="BY78" s="8"/>
    </row>
    <row r="79" spans="1:77" ht="17.25" customHeight="1">
      <c r="A79" s="1392"/>
      <c r="B79" s="1184"/>
      <c r="C79" s="1197"/>
      <c r="D79" s="1207"/>
      <c r="E79" s="1202"/>
      <c r="F79" s="1184"/>
      <c r="G79" s="1190"/>
      <c r="H79" s="1207"/>
      <c r="I79" s="1202"/>
      <c r="J79" s="1184"/>
      <c r="K79" s="1190"/>
      <c r="L79" s="1440"/>
      <c r="M79" s="1202"/>
      <c r="N79" s="1184"/>
      <c r="O79" s="44" t="s">
        <v>90</v>
      </c>
      <c r="P79" s="41" t="s">
        <v>116</v>
      </c>
      <c r="Q79" s="161">
        <v>0</v>
      </c>
      <c r="R79" s="162">
        <v>27</v>
      </c>
      <c r="S79" s="162">
        <v>23</v>
      </c>
      <c r="T79" s="162">
        <v>383</v>
      </c>
      <c r="U79" s="162">
        <v>0</v>
      </c>
      <c r="V79" s="162">
        <v>0</v>
      </c>
      <c r="W79" s="162"/>
      <c r="X79" s="162">
        <v>11</v>
      </c>
      <c r="Y79" s="162">
        <v>0</v>
      </c>
      <c r="Z79" s="162">
        <v>1</v>
      </c>
      <c r="AA79" s="162">
        <v>7</v>
      </c>
      <c r="AB79" s="162">
        <v>0</v>
      </c>
      <c r="AC79" s="162">
        <v>0</v>
      </c>
      <c r="AD79" s="162"/>
      <c r="AE79" s="162">
        <v>0</v>
      </c>
      <c r="AF79" s="162">
        <v>2</v>
      </c>
      <c r="AG79" s="162">
        <v>0</v>
      </c>
      <c r="AH79" s="163">
        <v>8</v>
      </c>
      <c r="AI79" s="81">
        <v>0</v>
      </c>
      <c r="BY79" s="8"/>
    </row>
    <row r="80" spans="1:77" ht="17.25" customHeight="1">
      <c r="A80" s="1392"/>
      <c r="B80" s="1184"/>
      <c r="C80" s="1197"/>
      <c r="D80" s="1207"/>
      <c r="E80" s="1202"/>
      <c r="F80" s="1184"/>
      <c r="G80" s="1190"/>
      <c r="H80" s="1207"/>
      <c r="I80" s="1202"/>
      <c r="J80" s="1184"/>
      <c r="K80" s="1192"/>
      <c r="L80" s="1441"/>
      <c r="M80" s="1203"/>
      <c r="N80" s="1171"/>
      <c r="O80" s="44" t="s">
        <v>111</v>
      </c>
      <c r="P80" s="41" t="s">
        <v>35</v>
      </c>
      <c r="Q80" s="161"/>
      <c r="R80" s="162"/>
      <c r="S80" s="162"/>
      <c r="T80" s="162"/>
      <c r="U80" s="162"/>
      <c r="V80" s="162"/>
      <c r="W80" s="162"/>
      <c r="X80" s="162"/>
      <c r="Y80" s="162"/>
      <c r="Z80" s="162"/>
      <c r="AA80" s="162"/>
      <c r="AB80" s="162"/>
      <c r="AC80" s="162"/>
      <c r="AD80" s="162"/>
      <c r="AE80" s="162"/>
      <c r="AF80" s="162"/>
      <c r="AG80" s="162"/>
      <c r="AH80" s="163"/>
      <c r="AI80" s="81"/>
      <c r="BY80" s="8"/>
    </row>
    <row r="81" spans="1:77" ht="17.25" customHeight="1">
      <c r="A81" s="1392"/>
      <c r="B81" s="1184"/>
      <c r="C81" s="1197"/>
      <c r="D81" s="1207"/>
      <c r="E81" s="1202"/>
      <c r="F81" s="1184"/>
      <c r="G81" s="1190"/>
      <c r="H81" s="1207"/>
      <c r="I81" s="1202"/>
      <c r="J81" s="1184"/>
      <c r="K81" s="1189" t="s">
        <v>61</v>
      </c>
      <c r="L81" s="1206" t="s">
        <v>120</v>
      </c>
      <c r="M81" s="1202" t="s">
        <v>113</v>
      </c>
      <c r="N81" s="1184" t="s">
        <v>114</v>
      </c>
      <c r="O81" s="44" t="s">
        <v>88</v>
      </c>
      <c r="P81" s="41" t="s">
        <v>115</v>
      </c>
      <c r="Q81" s="161">
        <v>0</v>
      </c>
      <c r="R81" s="162">
        <v>138</v>
      </c>
      <c r="S81" s="162">
        <v>7</v>
      </c>
      <c r="T81" s="162">
        <v>16</v>
      </c>
      <c r="U81" s="162">
        <v>0</v>
      </c>
      <c r="V81" s="162">
        <v>0</v>
      </c>
      <c r="W81" s="162"/>
      <c r="X81" s="162">
        <v>2</v>
      </c>
      <c r="Y81" s="162">
        <v>1</v>
      </c>
      <c r="Z81" s="162">
        <v>0</v>
      </c>
      <c r="AA81" s="162">
        <v>0</v>
      </c>
      <c r="AB81" s="162">
        <v>0</v>
      </c>
      <c r="AC81" s="162">
        <v>0</v>
      </c>
      <c r="AD81" s="162"/>
      <c r="AE81" s="162">
        <v>0</v>
      </c>
      <c r="AF81" s="162">
        <v>0</v>
      </c>
      <c r="AG81" s="162">
        <v>0</v>
      </c>
      <c r="AH81" s="163">
        <v>3</v>
      </c>
      <c r="AI81" s="81">
        <v>0</v>
      </c>
      <c r="BY81" s="8"/>
    </row>
    <row r="82" spans="1:77" ht="17.25" customHeight="1">
      <c r="A82" s="1392"/>
      <c r="B82" s="1184"/>
      <c r="C82" s="1197"/>
      <c r="D82" s="1207"/>
      <c r="E82" s="1202"/>
      <c r="F82" s="1184"/>
      <c r="G82" s="1190"/>
      <c r="H82" s="1207"/>
      <c r="I82" s="1202"/>
      <c r="J82" s="1184"/>
      <c r="K82" s="1190"/>
      <c r="L82" s="1207"/>
      <c r="M82" s="1202"/>
      <c r="N82" s="1184"/>
      <c r="O82" s="44" t="s">
        <v>89</v>
      </c>
      <c r="P82" s="41" t="s">
        <v>33</v>
      </c>
      <c r="Q82" s="161">
        <v>0</v>
      </c>
      <c r="R82" s="162">
        <v>11</v>
      </c>
      <c r="S82" s="162">
        <v>59</v>
      </c>
      <c r="T82" s="162">
        <v>13</v>
      </c>
      <c r="U82" s="162">
        <v>0</v>
      </c>
      <c r="V82" s="162">
        <v>0</v>
      </c>
      <c r="W82" s="162"/>
      <c r="X82" s="162">
        <v>0</v>
      </c>
      <c r="Y82" s="162">
        <v>0</v>
      </c>
      <c r="Z82" s="162">
        <v>2</v>
      </c>
      <c r="AA82" s="162">
        <v>0</v>
      </c>
      <c r="AB82" s="162">
        <v>0</v>
      </c>
      <c r="AC82" s="162">
        <v>0</v>
      </c>
      <c r="AD82" s="162"/>
      <c r="AE82" s="162">
        <v>0</v>
      </c>
      <c r="AF82" s="162">
        <v>0</v>
      </c>
      <c r="AG82" s="162">
        <v>0</v>
      </c>
      <c r="AH82" s="163">
        <v>1</v>
      </c>
      <c r="AI82" s="81">
        <v>0</v>
      </c>
      <c r="BY82" s="8"/>
    </row>
    <row r="83" spans="1:77" ht="17.25" customHeight="1">
      <c r="A83" s="1392"/>
      <c r="B83" s="1184"/>
      <c r="C83" s="1197"/>
      <c r="D83" s="1207"/>
      <c r="E83" s="1202"/>
      <c r="F83" s="1184"/>
      <c r="G83" s="1190"/>
      <c r="H83" s="1207"/>
      <c r="I83" s="1202"/>
      <c r="J83" s="1184"/>
      <c r="K83" s="1190"/>
      <c r="L83" s="1207"/>
      <c r="M83" s="1202"/>
      <c r="N83" s="1184"/>
      <c r="O83" s="44" t="s">
        <v>90</v>
      </c>
      <c r="P83" s="41" t="s">
        <v>116</v>
      </c>
      <c r="Q83" s="161">
        <v>0</v>
      </c>
      <c r="R83" s="162">
        <v>19</v>
      </c>
      <c r="S83" s="162">
        <v>18</v>
      </c>
      <c r="T83" s="162">
        <v>259</v>
      </c>
      <c r="U83" s="162">
        <v>0</v>
      </c>
      <c r="V83" s="162">
        <v>0</v>
      </c>
      <c r="W83" s="162"/>
      <c r="X83" s="162">
        <v>4</v>
      </c>
      <c r="Y83" s="162">
        <v>0</v>
      </c>
      <c r="Z83" s="162">
        <v>0</v>
      </c>
      <c r="AA83" s="162">
        <v>3</v>
      </c>
      <c r="AB83" s="162">
        <v>0</v>
      </c>
      <c r="AC83" s="162">
        <v>0</v>
      </c>
      <c r="AD83" s="162"/>
      <c r="AE83" s="162">
        <v>0</v>
      </c>
      <c r="AF83" s="162">
        <v>0</v>
      </c>
      <c r="AG83" s="162">
        <v>0</v>
      </c>
      <c r="AH83" s="163">
        <v>4</v>
      </c>
      <c r="AI83" s="81">
        <v>0</v>
      </c>
      <c r="BY83" s="8"/>
    </row>
    <row r="84" spans="1:77" ht="17.25" customHeight="1">
      <c r="A84" s="1392"/>
      <c r="B84" s="1184"/>
      <c r="C84" s="1197"/>
      <c r="D84" s="1207"/>
      <c r="E84" s="1202"/>
      <c r="F84" s="1184"/>
      <c r="G84" s="1190"/>
      <c r="H84" s="1207"/>
      <c r="I84" s="1202"/>
      <c r="J84" s="1184"/>
      <c r="K84" s="1192"/>
      <c r="L84" s="1224"/>
      <c r="M84" s="1203"/>
      <c r="N84" s="1171"/>
      <c r="O84" s="44" t="s">
        <v>111</v>
      </c>
      <c r="P84" s="41" t="s">
        <v>35</v>
      </c>
      <c r="Q84" s="161"/>
      <c r="R84" s="162"/>
      <c r="S84" s="162"/>
      <c r="T84" s="162"/>
      <c r="U84" s="162"/>
      <c r="V84" s="162"/>
      <c r="W84" s="162"/>
      <c r="X84" s="162"/>
      <c r="Y84" s="162"/>
      <c r="Z84" s="162"/>
      <c r="AA84" s="162"/>
      <c r="AB84" s="162"/>
      <c r="AC84" s="162"/>
      <c r="AD84" s="162"/>
      <c r="AE84" s="162"/>
      <c r="AF84" s="162"/>
      <c r="AG84" s="162"/>
      <c r="AH84" s="163"/>
      <c r="AI84" s="81"/>
      <c r="BY84" s="8"/>
    </row>
    <row r="85" spans="1:77" ht="17.25" customHeight="1">
      <c r="A85" s="1392"/>
      <c r="B85" s="1184"/>
      <c r="C85" s="1197"/>
      <c r="D85" s="1207"/>
      <c r="E85" s="1202"/>
      <c r="F85" s="1184"/>
      <c r="G85" s="1190"/>
      <c r="H85" s="1207"/>
      <c r="I85" s="1202"/>
      <c r="J85" s="1184"/>
      <c r="K85" s="1189" t="s">
        <v>62</v>
      </c>
      <c r="L85" s="1206" t="s">
        <v>29</v>
      </c>
      <c r="M85" s="1202" t="s">
        <v>113</v>
      </c>
      <c r="N85" s="1184" t="s">
        <v>114</v>
      </c>
      <c r="O85" s="44" t="s">
        <v>88</v>
      </c>
      <c r="P85" s="41" t="s">
        <v>115</v>
      </c>
      <c r="Q85" s="164">
        <v>0</v>
      </c>
      <c r="R85" s="165">
        <v>0</v>
      </c>
      <c r="S85" s="165">
        <v>0</v>
      </c>
      <c r="T85" s="165">
        <v>1</v>
      </c>
      <c r="U85" s="165">
        <v>0</v>
      </c>
      <c r="V85" s="165">
        <v>0</v>
      </c>
      <c r="W85" s="165"/>
      <c r="X85" s="165">
        <v>0</v>
      </c>
      <c r="Y85" s="165">
        <v>0</v>
      </c>
      <c r="Z85" s="165">
        <v>0</v>
      </c>
      <c r="AA85" s="165">
        <v>0</v>
      </c>
      <c r="AB85" s="165">
        <v>0</v>
      </c>
      <c r="AC85" s="165">
        <v>0</v>
      </c>
      <c r="AD85" s="165"/>
      <c r="AE85" s="165">
        <v>0</v>
      </c>
      <c r="AF85" s="165">
        <v>0</v>
      </c>
      <c r="AG85" s="165">
        <v>0</v>
      </c>
      <c r="AH85" s="166">
        <v>0</v>
      </c>
      <c r="AI85" s="81">
        <v>0</v>
      </c>
      <c r="BY85" s="8"/>
    </row>
    <row r="86" spans="1:77" ht="17.25" customHeight="1">
      <c r="A86" s="1392"/>
      <c r="B86" s="1184"/>
      <c r="C86" s="1197"/>
      <c r="D86" s="1207"/>
      <c r="E86" s="1202"/>
      <c r="F86" s="1184"/>
      <c r="G86" s="1190"/>
      <c r="H86" s="1207"/>
      <c r="I86" s="1202"/>
      <c r="J86" s="1184"/>
      <c r="K86" s="1190"/>
      <c r="L86" s="1207"/>
      <c r="M86" s="1202"/>
      <c r="N86" s="1184"/>
      <c r="O86" s="44" t="s">
        <v>89</v>
      </c>
      <c r="P86" s="41" t="s">
        <v>33</v>
      </c>
      <c r="Q86" s="161"/>
      <c r="R86" s="162"/>
      <c r="S86" s="162"/>
      <c r="T86" s="162"/>
      <c r="U86" s="162"/>
      <c r="V86" s="162"/>
      <c r="W86" s="162"/>
      <c r="X86" s="162"/>
      <c r="Y86" s="162"/>
      <c r="Z86" s="162"/>
      <c r="AA86" s="162"/>
      <c r="AB86" s="162"/>
      <c r="AC86" s="162"/>
      <c r="AD86" s="162"/>
      <c r="AE86" s="162"/>
      <c r="AF86" s="162"/>
      <c r="AG86" s="162"/>
      <c r="AH86" s="163"/>
      <c r="AI86" s="81"/>
      <c r="BY86" s="8"/>
    </row>
    <row r="87" spans="1:77" ht="17.25" customHeight="1">
      <c r="A87" s="1392"/>
      <c r="B87" s="1184"/>
      <c r="C87" s="1197"/>
      <c r="D87" s="1207"/>
      <c r="E87" s="1202"/>
      <c r="F87" s="1184"/>
      <c r="G87" s="1190"/>
      <c r="H87" s="1207"/>
      <c r="I87" s="1202"/>
      <c r="J87" s="1184"/>
      <c r="K87" s="1190"/>
      <c r="L87" s="1207"/>
      <c r="M87" s="1202"/>
      <c r="N87" s="1184"/>
      <c r="O87" s="44" t="s">
        <v>90</v>
      </c>
      <c r="P87" s="41" t="s">
        <v>116</v>
      </c>
      <c r="Q87" s="161"/>
      <c r="R87" s="162"/>
      <c r="S87" s="162"/>
      <c r="T87" s="162"/>
      <c r="U87" s="162"/>
      <c r="V87" s="162"/>
      <c r="W87" s="162"/>
      <c r="X87" s="162"/>
      <c r="Y87" s="162"/>
      <c r="Z87" s="162"/>
      <c r="AA87" s="162"/>
      <c r="AB87" s="162"/>
      <c r="AC87" s="162"/>
      <c r="AD87" s="162"/>
      <c r="AE87" s="162"/>
      <c r="AF87" s="162"/>
      <c r="AG87" s="162"/>
      <c r="AH87" s="163"/>
      <c r="AI87" s="81"/>
      <c r="BY87" s="8"/>
    </row>
    <row r="88" spans="1:77" ht="17.25" customHeight="1" thickBot="1">
      <c r="A88" s="1392"/>
      <c r="B88" s="1184"/>
      <c r="C88" s="1197"/>
      <c r="D88" s="1207"/>
      <c r="E88" s="1202"/>
      <c r="F88" s="1184"/>
      <c r="G88" s="1192"/>
      <c r="H88" s="1224"/>
      <c r="I88" s="1203"/>
      <c r="J88" s="1171"/>
      <c r="K88" s="1192"/>
      <c r="L88" s="1224"/>
      <c r="M88" s="1203"/>
      <c r="N88" s="1171"/>
      <c r="O88" s="44" t="s">
        <v>111</v>
      </c>
      <c r="P88" s="41" t="s">
        <v>35</v>
      </c>
      <c r="Q88" s="167"/>
      <c r="R88" s="168"/>
      <c r="S88" s="168"/>
      <c r="T88" s="168"/>
      <c r="U88" s="168"/>
      <c r="V88" s="168"/>
      <c r="W88" s="168"/>
      <c r="X88" s="168"/>
      <c r="Y88" s="168"/>
      <c r="Z88" s="168"/>
      <c r="AA88" s="168"/>
      <c r="AB88" s="168"/>
      <c r="AC88" s="168"/>
      <c r="AD88" s="168"/>
      <c r="AE88" s="168"/>
      <c r="AF88" s="168"/>
      <c r="AG88" s="168"/>
      <c r="AH88" s="169"/>
      <c r="AI88" s="81"/>
      <c r="BY88" s="8"/>
    </row>
    <row r="89" spans="1:77" ht="13.5" thickBot="1">
      <c r="A89" s="1392"/>
      <c r="B89" s="1184"/>
      <c r="C89" s="1197"/>
      <c r="D89" s="1207"/>
      <c r="E89" s="1202"/>
      <c r="F89" s="1184"/>
      <c r="G89" s="44" t="s">
        <v>90</v>
      </c>
      <c r="H89" s="87" t="s">
        <v>108</v>
      </c>
      <c r="I89" s="86"/>
      <c r="J89" s="38"/>
      <c r="K89" s="59"/>
      <c r="L89" s="42"/>
      <c r="M89" s="64"/>
      <c r="N89" s="38"/>
      <c r="O89" s="59"/>
      <c r="P89" s="42"/>
      <c r="Q89" s="173">
        <v>0</v>
      </c>
      <c r="R89" s="174">
        <v>0</v>
      </c>
      <c r="S89" s="174">
        <v>0</v>
      </c>
      <c r="T89" s="174">
        <v>0</v>
      </c>
      <c r="U89" s="174">
        <v>316</v>
      </c>
      <c r="V89" s="174">
        <v>0</v>
      </c>
      <c r="W89" s="174"/>
      <c r="X89" s="174">
        <v>2</v>
      </c>
      <c r="Y89" s="174">
        <v>0</v>
      </c>
      <c r="Z89" s="174">
        <v>2</v>
      </c>
      <c r="AA89" s="174">
        <v>3</v>
      </c>
      <c r="AB89" s="174">
        <v>1</v>
      </c>
      <c r="AC89" s="174">
        <v>0</v>
      </c>
      <c r="AD89" s="174"/>
      <c r="AE89" s="174">
        <v>0</v>
      </c>
      <c r="AF89" s="174">
        <v>1</v>
      </c>
      <c r="AG89" s="174">
        <v>0</v>
      </c>
      <c r="AH89" s="175">
        <v>6</v>
      </c>
      <c r="AI89" s="81">
        <v>0</v>
      </c>
      <c r="BY89" s="8"/>
    </row>
    <row r="90" spans="1:77" ht="26.25" customHeight="1">
      <c r="A90" s="1392"/>
      <c r="B90" s="1184"/>
      <c r="C90" s="1197"/>
      <c r="D90" s="1207"/>
      <c r="E90" s="1202"/>
      <c r="F90" s="1184"/>
      <c r="G90" s="1189" t="s">
        <v>111</v>
      </c>
      <c r="H90" s="1206" t="s">
        <v>34</v>
      </c>
      <c r="I90" s="1202" t="s">
        <v>140</v>
      </c>
      <c r="J90" s="1184" t="s">
        <v>142</v>
      </c>
      <c r="K90" s="44" t="s">
        <v>88</v>
      </c>
      <c r="L90" s="41" t="s">
        <v>119</v>
      </c>
      <c r="M90" s="64"/>
      <c r="N90" s="38"/>
      <c r="O90" s="59"/>
      <c r="P90" s="42"/>
      <c r="Q90" s="158">
        <v>0</v>
      </c>
      <c r="R90" s="159">
        <v>0</v>
      </c>
      <c r="S90" s="159">
        <v>0</v>
      </c>
      <c r="T90" s="159">
        <v>0</v>
      </c>
      <c r="U90" s="159">
        <v>0</v>
      </c>
      <c r="V90" s="159">
        <v>4</v>
      </c>
      <c r="W90" s="159"/>
      <c r="X90" s="159">
        <v>0</v>
      </c>
      <c r="Y90" s="159">
        <v>0</v>
      </c>
      <c r="Z90" s="159">
        <v>0</v>
      </c>
      <c r="AA90" s="159">
        <v>0</v>
      </c>
      <c r="AB90" s="159">
        <v>0</v>
      </c>
      <c r="AC90" s="159">
        <v>0</v>
      </c>
      <c r="AD90" s="159"/>
      <c r="AE90" s="159">
        <v>0</v>
      </c>
      <c r="AF90" s="159">
        <v>0</v>
      </c>
      <c r="AG90" s="159">
        <v>0</v>
      </c>
      <c r="AH90" s="160">
        <v>1</v>
      </c>
      <c r="AI90" s="81">
        <v>0</v>
      </c>
      <c r="BY90" s="8"/>
    </row>
    <row r="91" spans="1:77" ht="26.25" customHeight="1">
      <c r="A91" s="1392"/>
      <c r="B91" s="1184"/>
      <c r="C91" s="1197"/>
      <c r="D91" s="1207"/>
      <c r="E91" s="1202"/>
      <c r="F91" s="1184"/>
      <c r="G91" s="1190"/>
      <c r="H91" s="1207"/>
      <c r="I91" s="1202"/>
      <c r="J91" s="1184"/>
      <c r="K91" s="44" t="s">
        <v>61</v>
      </c>
      <c r="L91" s="41" t="s">
        <v>120</v>
      </c>
      <c r="M91" s="64"/>
      <c r="N91" s="38"/>
      <c r="O91" s="59"/>
      <c r="P91" s="42"/>
      <c r="Q91" s="161">
        <v>0</v>
      </c>
      <c r="R91" s="162">
        <v>0</v>
      </c>
      <c r="S91" s="162">
        <v>0</v>
      </c>
      <c r="T91" s="162">
        <v>1</v>
      </c>
      <c r="U91" s="162">
        <v>0</v>
      </c>
      <c r="V91" s="162">
        <v>193</v>
      </c>
      <c r="W91" s="162"/>
      <c r="X91" s="162">
        <v>3</v>
      </c>
      <c r="Y91" s="162">
        <v>0</v>
      </c>
      <c r="Z91" s="162">
        <v>0</v>
      </c>
      <c r="AA91" s="162">
        <v>0</v>
      </c>
      <c r="AB91" s="162">
        <v>0</v>
      </c>
      <c r="AC91" s="162">
        <v>0</v>
      </c>
      <c r="AD91" s="162"/>
      <c r="AE91" s="162">
        <v>0</v>
      </c>
      <c r="AF91" s="162">
        <v>3</v>
      </c>
      <c r="AG91" s="162">
        <v>0</v>
      </c>
      <c r="AH91" s="163">
        <v>8</v>
      </c>
      <c r="AI91" s="81">
        <v>0</v>
      </c>
      <c r="BY91" s="8"/>
    </row>
    <row r="92" spans="1:77" ht="26.25" customHeight="1" thickBot="1">
      <c r="A92" s="1392"/>
      <c r="B92" s="1184"/>
      <c r="C92" s="1259"/>
      <c r="D92" s="1224"/>
      <c r="E92" s="1203"/>
      <c r="F92" s="1171"/>
      <c r="G92" s="1192"/>
      <c r="H92" s="1224"/>
      <c r="I92" s="1203"/>
      <c r="J92" s="1171"/>
      <c r="K92" s="44" t="s">
        <v>62</v>
      </c>
      <c r="L92" s="41" t="s">
        <v>29</v>
      </c>
      <c r="M92" s="64"/>
      <c r="N92" s="38"/>
      <c r="O92" s="59"/>
      <c r="P92" s="42"/>
      <c r="Q92" s="170"/>
      <c r="R92" s="190"/>
      <c r="S92" s="162"/>
      <c r="T92" s="162"/>
      <c r="U92" s="171"/>
      <c r="V92" s="190"/>
      <c r="W92" s="190"/>
      <c r="X92" s="171"/>
      <c r="Y92" s="190"/>
      <c r="Z92" s="162"/>
      <c r="AA92" s="162"/>
      <c r="AB92" s="171"/>
      <c r="AC92" s="190"/>
      <c r="AD92" s="229"/>
      <c r="AE92" s="229"/>
      <c r="AF92" s="171"/>
      <c r="AG92" s="171"/>
      <c r="AH92" s="172"/>
      <c r="AI92" s="81"/>
      <c r="BY92" s="8"/>
    </row>
    <row r="93" spans="1:77" ht="13.5" thickBot="1">
      <c r="A93" s="1182"/>
      <c r="B93" s="1185"/>
      <c r="C93" s="48">
        <v>0</v>
      </c>
      <c r="D93" s="70" t="s">
        <v>63</v>
      </c>
      <c r="E93" s="71"/>
      <c r="F93" s="72"/>
      <c r="G93" s="73"/>
      <c r="H93" s="70"/>
      <c r="I93" s="71"/>
      <c r="J93" s="72"/>
      <c r="K93" s="73"/>
      <c r="L93" s="70"/>
      <c r="M93" s="71"/>
      <c r="N93" s="72"/>
      <c r="O93" s="73"/>
      <c r="P93" s="70"/>
      <c r="Q93" s="189">
        <v>0</v>
      </c>
      <c r="R93" s="195">
        <v>0</v>
      </c>
      <c r="S93" s="196">
        <v>0</v>
      </c>
      <c r="T93" s="194">
        <v>0</v>
      </c>
      <c r="U93" s="188">
        <v>0</v>
      </c>
      <c r="V93" s="195">
        <v>0</v>
      </c>
      <c r="W93" s="197"/>
      <c r="X93" s="176">
        <v>2846</v>
      </c>
      <c r="Y93" s="198">
        <v>33</v>
      </c>
      <c r="Z93" s="199">
        <v>39</v>
      </c>
      <c r="AA93" s="172">
        <v>472</v>
      </c>
      <c r="AB93" s="187">
        <v>62</v>
      </c>
      <c r="AC93" s="198">
        <v>7</v>
      </c>
      <c r="AD93" s="232"/>
      <c r="AE93" s="169">
        <v>1</v>
      </c>
      <c r="AF93" s="186">
        <v>191</v>
      </c>
      <c r="AG93" s="362">
        <v>67</v>
      </c>
      <c r="AH93" s="152">
        <v>6348</v>
      </c>
      <c r="AI93" s="204">
        <v>3132</v>
      </c>
      <c r="BY93" s="8"/>
    </row>
  </sheetData>
  <sheetProtection/>
  <mergeCells count="129">
    <mergeCell ref="J77:J88"/>
    <mergeCell ref="G90:G92"/>
    <mergeCell ref="Q62:AI62"/>
    <mergeCell ref="H90:H92"/>
    <mergeCell ref="I90:I92"/>
    <mergeCell ref="J90:J92"/>
    <mergeCell ref="Q63:AI63"/>
    <mergeCell ref="Q64:AH64"/>
    <mergeCell ref="Q65:AH65"/>
    <mergeCell ref="AI65:AI73"/>
    <mergeCell ref="I77:I88"/>
    <mergeCell ref="K44:K47"/>
    <mergeCell ref="L44:L47"/>
    <mergeCell ref="A74:A93"/>
    <mergeCell ref="B74:B93"/>
    <mergeCell ref="C74:C92"/>
    <mergeCell ref="D74:D92"/>
    <mergeCell ref="E74:E92"/>
    <mergeCell ref="F74:F92"/>
    <mergeCell ref="G77:G88"/>
    <mergeCell ref="H77:H88"/>
    <mergeCell ref="K52:K55"/>
    <mergeCell ref="L52:L55"/>
    <mergeCell ref="Q52:AH52"/>
    <mergeCell ref="Q53:AH53"/>
    <mergeCell ref="Q54:AH54"/>
    <mergeCell ref="Q55:AH55"/>
    <mergeCell ref="M77:M80"/>
    <mergeCell ref="N77:N80"/>
    <mergeCell ref="K77:K80"/>
    <mergeCell ref="H74:H76"/>
    <mergeCell ref="N44:N47"/>
    <mergeCell ref="Q44:AH44"/>
    <mergeCell ref="Q45:AH45"/>
    <mergeCell ref="Q46:AH46"/>
    <mergeCell ref="Q47:AH47"/>
    <mergeCell ref="I74:I76"/>
    <mergeCell ref="J74:J76"/>
    <mergeCell ref="X68:AF68"/>
    <mergeCell ref="X69:AF69"/>
    <mergeCell ref="L77:L80"/>
    <mergeCell ref="M52:M55"/>
    <mergeCell ref="N52:N55"/>
    <mergeCell ref="A41:A60"/>
    <mergeCell ref="B41:B60"/>
    <mergeCell ref="C41:C59"/>
    <mergeCell ref="D41:D59"/>
    <mergeCell ref="E41:E59"/>
    <mergeCell ref="F41:F59"/>
    <mergeCell ref="G74:G76"/>
    <mergeCell ref="AH36:AH40"/>
    <mergeCell ref="K81:K84"/>
    <mergeCell ref="L81:L84"/>
    <mergeCell ref="K85:K88"/>
    <mergeCell ref="L85:L88"/>
    <mergeCell ref="Q57:AH57"/>
    <mergeCell ref="U69:U73"/>
    <mergeCell ref="M85:M88"/>
    <mergeCell ref="N85:N88"/>
    <mergeCell ref="AG69:AG73"/>
    <mergeCell ref="X71:AF71"/>
    <mergeCell ref="W69:W73"/>
    <mergeCell ref="AI41:AI59"/>
    <mergeCell ref="Q67:AH67"/>
    <mergeCell ref="Q69:Q73"/>
    <mergeCell ref="Q59:AH59"/>
    <mergeCell ref="Q66:AH66"/>
    <mergeCell ref="Q41:AH41"/>
    <mergeCell ref="Q43:AH43"/>
    <mergeCell ref="Q51:AH51"/>
    <mergeCell ref="Q30:AI30"/>
    <mergeCell ref="Q31:AH31"/>
    <mergeCell ref="Q32:AH32"/>
    <mergeCell ref="AI32:AI40"/>
    <mergeCell ref="Q33:AH33"/>
    <mergeCell ref="Q34:AH34"/>
    <mergeCell ref="AG36:AG40"/>
    <mergeCell ref="X37:AF37"/>
    <mergeCell ref="X35:AF35"/>
    <mergeCell ref="R36:R40"/>
    <mergeCell ref="L48:L51"/>
    <mergeCell ref="G57:G59"/>
    <mergeCell ref="I41:I43"/>
    <mergeCell ref="I57:I59"/>
    <mergeCell ref="J57:J59"/>
    <mergeCell ref="H57:H59"/>
    <mergeCell ref="G41:G43"/>
    <mergeCell ref="H41:H43"/>
    <mergeCell ref="J41:J43"/>
    <mergeCell ref="U36:U40"/>
    <mergeCell ref="X36:AF36"/>
    <mergeCell ref="M48:M51"/>
    <mergeCell ref="G44:G55"/>
    <mergeCell ref="H44:H55"/>
    <mergeCell ref="I44:I55"/>
    <mergeCell ref="M44:M47"/>
    <mergeCell ref="J44:J55"/>
    <mergeCell ref="K48:K51"/>
    <mergeCell ref="N48:N51"/>
    <mergeCell ref="AH69:AH73"/>
    <mergeCell ref="W36:W40"/>
    <mergeCell ref="AF16:AF24"/>
    <mergeCell ref="AG10:AG24"/>
    <mergeCell ref="AG5:AG9"/>
    <mergeCell ref="Q29:AI29"/>
    <mergeCell ref="Q36:Q40"/>
    <mergeCell ref="T36:T40"/>
    <mergeCell ref="S36:S40"/>
    <mergeCell ref="X38:AF38"/>
    <mergeCell ref="AF11:AF15"/>
    <mergeCell ref="M81:M84"/>
    <mergeCell ref="N81:N84"/>
    <mergeCell ref="Q58:AH58"/>
    <mergeCell ref="V69:V73"/>
    <mergeCell ref="S69:S73"/>
    <mergeCell ref="T69:T73"/>
    <mergeCell ref="R69:R73"/>
    <mergeCell ref="AD60:AE60"/>
    <mergeCell ref="X70:AF70"/>
    <mergeCell ref="AI5:AI26"/>
    <mergeCell ref="AH60:AI60"/>
    <mergeCell ref="Q56:AH56"/>
    <mergeCell ref="AH5:AH25"/>
    <mergeCell ref="V36:V40"/>
    <mergeCell ref="Q42:AH42"/>
    <mergeCell ref="Q48:AH48"/>
    <mergeCell ref="Q49:AH49"/>
    <mergeCell ref="Q50:AH50"/>
    <mergeCell ref="AF5:AF6"/>
  </mergeCells>
  <printOptions horizontalCentered="1" verticalCentered="1"/>
  <pageMargins left="0.23" right="0.15748031496062992" top="0.15748031496062992" bottom="0.15748031496062992" header="0.15748031496062992" footer="0"/>
  <pageSetup fitToHeight="2" horizontalDpi="600" verticalDpi="600" orientation="landscape" paperSize="9" scale="43" r:id="rId1"/>
  <headerFooter alignWithMargins="0">
    <oddHeader>&amp;C&amp;"Arial,Bold"&amp;12PACTIV IT00</oddHeader>
  </headerFooter>
  <rowBreaks count="1" manualBreakCount="1">
    <brk id="61" max="34" man="1"/>
  </rowBreaks>
</worksheet>
</file>

<file path=xl/worksheets/sheet13.xml><?xml version="1.0" encoding="utf-8"?>
<worksheet xmlns="http://schemas.openxmlformats.org/spreadsheetml/2006/main" xmlns:r="http://schemas.openxmlformats.org/officeDocument/2006/relationships">
  <sheetPr>
    <pageSetUpPr fitToPage="1"/>
  </sheetPr>
  <dimension ref="A1:BE42"/>
  <sheetViews>
    <sheetView view="pageBreakPreview" zoomScale="75" zoomScaleSheetLayoutView="75" zoomScalePageLayoutView="0" workbookViewId="0" topLeftCell="A1">
      <selection activeCell="A1" sqref="A1"/>
    </sheetView>
  </sheetViews>
  <sheetFormatPr defaultColWidth="9.140625" defaultRowHeight="12.75"/>
  <cols>
    <col min="1" max="1" width="6.57421875" style="379" customWidth="1"/>
    <col min="2" max="2" width="3.00390625" style="379" customWidth="1"/>
    <col min="3" max="3" width="4.421875" style="379" customWidth="1"/>
    <col min="4" max="4" width="102.28125" style="379" customWidth="1"/>
    <col min="5" max="9" width="12.8515625" style="379" customWidth="1"/>
    <col min="10" max="14" width="12.8515625" style="389" customWidth="1"/>
    <col min="15" max="57" width="9.140625" style="389" customWidth="1"/>
    <col min="58" max="16384" width="9.140625" style="379" customWidth="1"/>
  </cols>
  <sheetData>
    <row r="1" s="376" customFormat="1" ht="12.75">
      <c r="A1" s="377" t="s">
        <v>502</v>
      </c>
    </row>
    <row r="2" spans="1:2" s="376" customFormat="1" ht="12.75">
      <c r="A2" s="376" t="s">
        <v>27</v>
      </c>
      <c r="B2" s="379" t="s">
        <v>375</v>
      </c>
    </row>
    <row r="3" s="376" customFormat="1" ht="12.75"/>
    <row r="4" s="376" customFormat="1" ht="12.75">
      <c r="B4" s="381"/>
    </row>
    <row r="5" spans="1:14" s="376" customFormat="1" ht="12.75">
      <c r="A5" s="382">
        <v>-1</v>
      </c>
      <c r="B5" s="384"/>
      <c r="C5" s="382" t="s">
        <v>28</v>
      </c>
      <c r="D5" s="383"/>
      <c r="E5" s="379"/>
      <c r="F5" s="563"/>
      <c r="H5" s="726"/>
      <c r="J5" s="379"/>
      <c r="K5" s="472">
        <f>SUM(M32:N42)</f>
        <v>9611</v>
      </c>
      <c r="L5" s="472">
        <f>K5</f>
        <v>9611</v>
      </c>
      <c r="M5" s="472">
        <f>L5</f>
        <v>9611</v>
      </c>
      <c r="N5" s="472">
        <f>M5</f>
        <v>9611</v>
      </c>
    </row>
    <row r="6" spans="1:14" s="376" customFormat="1" ht="12.75">
      <c r="A6" s="390">
        <v>0</v>
      </c>
      <c r="B6" s="384"/>
      <c r="C6" s="390" t="s">
        <v>168</v>
      </c>
      <c r="D6" s="383"/>
      <c r="E6" s="379"/>
      <c r="F6" s="563"/>
      <c r="H6" s="726"/>
      <c r="J6" s="379"/>
      <c r="K6" s="627">
        <f>SUM(J32:K32)</f>
        <v>888</v>
      </c>
      <c r="L6" s="1078">
        <f>SUM(K6:K12)</f>
        <v>3083</v>
      </c>
      <c r="M6" s="1075">
        <f>SUM(L6:L16)</f>
        <v>11100</v>
      </c>
      <c r="N6" s="1075">
        <f>SUM(M6:M17)</f>
        <v>11290</v>
      </c>
    </row>
    <row r="7" spans="1:14" s="376" customFormat="1" ht="12.75">
      <c r="A7" s="390">
        <v>6000</v>
      </c>
      <c r="B7" s="384"/>
      <c r="C7" s="390" t="s">
        <v>170</v>
      </c>
      <c r="D7" s="383"/>
      <c r="E7" s="379"/>
      <c r="F7" s="563"/>
      <c r="H7" s="726"/>
      <c r="J7" s="379"/>
      <c r="K7" s="627">
        <f>SUM(J34:K34)</f>
        <v>672</v>
      </c>
      <c r="L7" s="1078"/>
      <c r="M7" s="1076"/>
      <c r="N7" s="1076"/>
    </row>
    <row r="8" spans="1:14" s="376" customFormat="1" ht="12.75">
      <c r="A8" s="390">
        <v>9000</v>
      </c>
      <c r="B8" s="384"/>
      <c r="C8" s="390" t="s">
        <v>255</v>
      </c>
      <c r="D8" s="383"/>
      <c r="E8" s="379"/>
      <c r="F8" s="563"/>
      <c r="H8" s="726"/>
      <c r="J8" s="379"/>
      <c r="K8" s="627">
        <f>SUM(J36:K36)</f>
        <v>464</v>
      </c>
      <c r="L8" s="1078"/>
      <c r="M8" s="1076"/>
      <c r="N8" s="1076"/>
    </row>
    <row r="9" spans="1:14" s="376" customFormat="1" ht="12.75">
      <c r="A9" s="390">
        <v>10000</v>
      </c>
      <c r="B9" s="384"/>
      <c r="C9" s="390" t="s">
        <v>172</v>
      </c>
      <c r="D9" s="383"/>
      <c r="E9" s="379"/>
      <c r="F9" s="563"/>
      <c r="H9" s="726"/>
      <c r="J9" s="379"/>
      <c r="K9" s="627">
        <f>SUM(J37:K37)</f>
        <v>327</v>
      </c>
      <c r="L9" s="1078"/>
      <c r="M9" s="1076"/>
      <c r="N9" s="1076"/>
    </row>
    <row r="10" spans="1:14" s="376" customFormat="1" ht="12.75">
      <c r="A10" s="390">
        <v>11000</v>
      </c>
      <c r="B10" s="384"/>
      <c r="C10" s="390" t="s">
        <v>173</v>
      </c>
      <c r="D10" s="383"/>
      <c r="E10" s="379"/>
      <c r="F10" s="563"/>
      <c r="H10" s="726"/>
      <c r="J10" s="379"/>
      <c r="K10" s="627">
        <f>SUM(J38:K38)</f>
        <v>626</v>
      </c>
      <c r="L10" s="1078"/>
      <c r="M10" s="1076"/>
      <c r="N10" s="1076"/>
    </row>
    <row r="11" spans="1:14" s="376" customFormat="1" ht="12.75">
      <c r="A11" s="390">
        <v>12750</v>
      </c>
      <c r="B11" s="379"/>
      <c r="C11" s="390" t="s">
        <v>43</v>
      </c>
      <c r="D11" s="383"/>
      <c r="E11" s="379"/>
      <c r="F11" s="563"/>
      <c r="H11" s="726"/>
      <c r="J11" s="379"/>
      <c r="K11" s="627">
        <f>SUM(L32:L42)</f>
        <v>76</v>
      </c>
      <c r="L11" s="1078"/>
      <c r="M11" s="1076"/>
      <c r="N11" s="1076"/>
    </row>
    <row r="12" spans="1:14" s="376" customFormat="1" ht="12.75">
      <c r="A12" s="390">
        <v>17000</v>
      </c>
      <c r="B12" s="384"/>
      <c r="C12" s="390" t="s">
        <v>176</v>
      </c>
      <c r="D12" s="383"/>
      <c r="E12" s="379"/>
      <c r="F12" s="563"/>
      <c r="H12" s="726"/>
      <c r="J12" s="379"/>
      <c r="K12" s="627">
        <f>SUM(J41:K41)</f>
        <v>30</v>
      </c>
      <c r="L12" s="1078"/>
      <c r="M12" s="1076"/>
      <c r="N12" s="1076"/>
    </row>
    <row r="13" spans="1:14" s="376" customFormat="1" ht="25.5" customHeight="1">
      <c r="A13" s="390">
        <v>20001</v>
      </c>
      <c r="B13" s="384"/>
      <c r="C13" s="1496" t="s">
        <v>169</v>
      </c>
      <c r="D13" s="1496"/>
      <c r="E13" s="379"/>
      <c r="F13" s="563"/>
      <c r="H13" s="726"/>
      <c r="J13" s="379"/>
      <c r="K13" s="727">
        <f>SUM(J33:K33)</f>
        <v>3038</v>
      </c>
      <c r="L13" s="1497">
        <f>SUM(K13:K16)</f>
        <v>8017</v>
      </c>
      <c r="M13" s="1076"/>
      <c r="N13" s="1076"/>
    </row>
    <row r="14" spans="1:14" s="376" customFormat="1" ht="12.75">
      <c r="A14" s="390">
        <v>20002</v>
      </c>
      <c r="B14" s="384"/>
      <c r="C14" s="390" t="s">
        <v>171</v>
      </c>
      <c r="D14" s="383"/>
      <c r="E14" s="379"/>
      <c r="F14" s="563"/>
      <c r="H14" s="726"/>
      <c r="J14" s="379"/>
      <c r="K14" s="727">
        <f>SUM(J35:K35)</f>
        <v>1628</v>
      </c>
      <c r="L14" s="1497"/>
      <c r="M14" s="1076"/>
      <c r="N14" s="1076"/>
    </row>
    <row r="15" spans="1:14" s="376" customFormat="1" ht="12.75">
      <c r="A15" s="390">
        <v>20003</v>
      </c>
      <c r="B15" s="384"/>
      <c r="C15" s="390" t="s">
        <v>174</v>
      </c>
      <c r="D15" s="383"/>
      <c r="E15" s="379"/>
      <c r="F15" s="563"/>
      <c r="H15" s="726"/>
      <c r="J15" s="379"/>
      <c r="K15" s="727">
        <f>SUM(J39:K39)</f>
        <v>411</v>
      </c>
      <c r="L15" s="1497"/>
      <c r="M15" s="1076"/>
      <c r="N15" s="1076"/>
    </row>
    <row r="16" spans="1:14" s="376" customFormat="1" ht="12.75">
      <c r="A16" s="390">
        <v>20004</v>
      </c>
      <c r="B16" s="384"/>
      <c r="C16" s="390" t="s">
        <v>175</v>
      </c>
      <c r="D16" s="383"/>
      <c r="E16" s="379"/>
      <c r="F16" s="563"/>
      <c r="H16" s="726"/>
      <c r="J16" s="379"/>
      <c r="K16" s="727">
        <f>SUM(J40:K40)</f>
        <v>2940</v>
      </c>
      <c r="L16" s="1497"/>
      <c r="M16" s="1077"/>
      <c r="N16" s="1076"/>
    </row>
    <row r="17" spans="1:14" s="376" customFormat="1" ht="12.75" customHeight="1">
      <c r="A17" s="394" t="s">
        <v>29</v>
      </c>
      <c r="B17" s="384"/>
      <c r="C17" s="382" t="s">
        <v>30</v>
      </c>
      <c r="E17" s="379"/>
      <c r="J17" s="379"/>
      <c r="K17" s="631">
        <f>SUM(J42:K42)</f>
        <v>190</v>
      </c>
      <c r="L17" s="631">
        <f>K17</f>
        <v>190</v>
      </c>
      <c r="M17" s="631">
        <f>L17</f>
        <v>190</v>
      </c>
      <c r="N17" s="1077"/>
    </row>
    <row r="18" spans="1:14" s="376" customFormat="1" ht="13.5" thickBot="1">
      <c r="A18" s="379"/>
      <c r="B18" s="379"/>
      <c r="C18" s="379"/>
      <c r="E18" s="379"/>
      <c r="J18" s="379"/>
      <c r="K18" s="379"/>
      <c r="L18" s="398"/>
      <c r="M18" s="398"/>
      <c r="N18" s="728">
        <f>SUM(N5:N17)</f>
        <v>20901</v>
      </c>
    </row>
    <row r="19" spans="1:9" s="376" customFormat="1" ht="14.25" thickBot="1" thickTop="1">
      <c r="A19" s="390"/>
      <c r="B19" s="379"/>
      <c r="C19" s="379"/>
      <c r="E19" s="398"/>
      <c r="F19" s="398"/>
      <c r="G19" s="398"/>
      <c r="H19" s="398"/>
      <c r="I19" s="564"/>
    </row>
    <row r="20" spans="1:14" ht="12.75" customHeight="1">
      <c r="A20" s="377" t="s">
        <v>502</v>
      </c>
      <c r="B20" s="400"/>
      <c r="C20" s="400"/>
      <c r="D20" s="401"/>
      <c r="E20" s="901" t="s">
        <v>44</v>
      </c>
      <c r="F20" s="902"/>
      <c r="G20" s="902"/>
      <c r="H20" s="902"/>
      <c r="I20" s="902"/>
      <c r="J20" s="903" t="s">
        <v>44</v>
      </c>
      <c r="K20" s="902"/>
      <c r="L20" s="902"/>
      <c r="M20" s="902"/>
      <c r="N20" s="904"/>
    </row>
    <row r="21" spans="1:14" ht="12.75">
      <c r="A21" s="400"/>
      <c r="B21" s="400"/>
      <c r="C21" s="400"/>
      <c r="D21" s="401"/>
      <c r="E21" s="905" t="s">
        <v>45</v>
      </c>
      <c r="F21" s="906"/>
      <c r="G21" s="906"/>
      <c r="H21" s="906"/>
      <c r="I21" s="906"/>
      <c r="J21" s="907" t="s">
        <v>45</v>
      </c>
      <c r="K21" s="906"/>
      <c r="L21" s="906"/>
      <c r="M21" s="906"/>
      <c r="N21" s="908"/>
    </row>
    <row r="22" spans="1:14" ht="12.75">
      <c r="A22" s="400"/>
      <c r="B22" s="400"/>
      <c r="C22" s="400"/>
      <c r="D22" s="401"/>
      <c r="E22" s="905" t="s">
        <v>46</v>
      </c>
      <c r="F22" s="906"/>
      <c r="G22" s="906"/>
      <c r="H22" s="1093"/>
      <c r="I22" s="653" t="s">
        <v>48</v>
      </c>
      <c r="J22" s="907" t="s">
        <v>46</v>
      </c>
      <c r="K22" s="906"/>
      <c r="L22" s="906"/>
      <c r="M22" s="1093"/>
      <c r="N22" s="402" t="s">
        <v>48</v>
      </c>
    </row>
    <row r="23" spans="1:14" ht="12.75" customHeight="1">
      <c r="A23" s="400"/>
      <c r="B23" s="400"/>
      <c r="C23" s="400"/>
      <c r="D23" s="401"/>
      <c r="E23" s="1137" t="s">
        <v>47</v>
      </c>
      <c r="F23" s="1138"/>
      <c r="G23" s="1138"/>
      <c r="H23" s="1139"/>
      <c r="I23" s="1489" t="s">
        <v>49</v>
      </c>
      <c r="J23" s="1498" t="s">
        <v>47</v>
      </c>
      <c r="K23" s="1138"/>
      <c r="L23" s="1138"/>
      <c r="M23" s="1139"/>
      <c r="N23" s="1140" t="s">
        <v>49</v>
      </c>
    </row>
    <row r="24" spans="1:14" ht="12.75" customHeight="1">
      <c r="A24" s="390"/>
      <c r="D24" s="401"/>
      <c r="E24" s="1141" t="s">
        <v>32</v>
      </c>
      <c r="F24" s="1142"/>
      <c r="G24" s="1142"/>
      <c r="H24" s="1143"/>
      <c r="I24" s="1489"/>
      <c r="J24" s="1499" t="s">
        <v>32</v>
      </c>
      <c r="K24" s="1142"/>
      <c r="L24" s="1142"/>
      <c r="M24" s="1143"/>
      <c r="N24" s="1140"/>
    </row>
    <row r="25" spans="1:14" ht="12.75" customHeight="1">
      <c r="A25" s="390"/>
      <c r="D25" s="401"/>
      <c r="E25" s="1144" t="s">
        <v>68</v>
      </c>
      <c r="F25" s="1091"/>
      <c r="G25" s="1091"/>
      <c r="H25" s="1092"/>
      <c r="I25" s="1489"/>
      <c r="J25" s="1495" t="s">
        <v>68</v>
      </c>
      <c r="K25" s="1091"/>
      <c r="L25" s="1091"/>
      <c r="M25" s="1092"/>
      <c r="N25" s="1140"/>
    </row>
    <row r="26" spans="1:14" ht="25.5">
      <c r="A26" s="400"/>
      <c r="B26" s="400"/>
      <c r="C26" s="400"/>
      <c r="D26" s="401"/>
      <c r="E26" s="618" t="s">
        <v>75</v>
      </c>
      <c r="F26" s="580" t="s">
        <v>162</v>
      </c>
      <c r="G26" s="404">
        <v>19</v>
      </c>
      <c r="H26" s="403" t="s">
        <v>163</v>
      </c>
      <c r="I26" s="1489"/>
      <c r="J26" s="730" t="s">
        <v>75</v>
      </c>
      <c r="K26" s="729" t="s">
        <v>162</v>
      </c>
      <c r="L26" s="731">
        <v>19</v>
      </c>
      <c r="M26" s="403" t="s">
        <v>163</v>
      </c>
      <c r="N26" s="1140"/>
    </row>
    <row r="27" spans="1:14" ht="12.75" customHeight="1">
      <c r="A27" s="400"/>
      <c r="B27" s="400"/>
      <c r="C27" s="400"/>
      <c r="D27" s="401"/>
      <c r="E27" s="1484" t="s">
        <v>69</v>
      </c>
      <c r="F27" s="1469" t="s">
        <v>160</v>
      </c>
      <c r="G27" s="1469" t="s">
        <v>43</v>
      </c>
      <c r="H27" s="1469" t="s">
        <v>161</v>
      </c>
      <c r="I27" s="1489"/>
      <c r="J27" s="1493" t="s">
        <v>69</v>
      </c>
      <c r="K27" s="1469" t="s">
        <v>160</v>
      </c>
      <c r="L27" s="1469" t="s">
        <v>43</v>
      </c>
      <c r="M27" s="1469" t="s">
        <v>161</v>
      </c>
      <c r="N27" s="1140"/>
    </row>
    <row r="28" spans="1:14" ht="12.75" customHeight="1">
      <c r="A28" s="400"/>
      <c r="B28" s="400"/>
      <c r="C28" s="400"/>
      <c r="D28" s="401"/>
      <c r="E28" s="1484"/>
      <c r="F28" s="1469"/>
      <c r="G28" s="1469"/>
      <c r="H28" s="1469"/>
      <c r="I28" s="1489"/>
      <c r="J28" s="1493"/>
      <c r="K28" s="1469"/>
      <c r="L28" s="1469"/>
      <c r="M28" s="1469"/>
      <c r="N28" s="1140"/>
    </row>
    <row r="29" spans="1:14" ht="12.75" customHeight="1">
      <c r="A29" s="400"/>
      <c r="B29" s="400"/>
      <c r="C29" s="400"/>
      <c r="D29" s="401"/>
      <c r="E29" s="1484"/>
      <c r="F29" s="1469"/>
      <c r="G29" s="1469"/>
      <c r="H29" s="1469"/>
      <c r="I29" s="1489"/>
      <c r="J29" s="1493"/>
      <c r="K29" s="1469"/>
      <c r="L29" s="1469"/>
      <c r="M29" s="1469"/>
      <c r="N29" s="1140"/>
    </row>
    <row r="30" spans="1:14" ht="12.75">
      <c r="A30" s="400"/>
      <c r="B30" s="400"/>
      <c r="C30" s="400"/>
      <c r="D30" s="401"/>
      <c r="E30" s="1484"/>
      <c r="F30" s="1469"/>
      <c r="G30" s="1469"/>
      <c r="H30" s="1469"/>
      <c r="I30" s="1489"/>
      <c r="J30" s="1493"/>
      <c r="K30" s="1469"/>
      <c r="L30" s="1469"/>
      <c r="M30" s="1469"/>
      <c r="N30" s="1140"/>
    </row>
    <row r="31" spans="1:14" ht="54" customHeight="1" thickBot="1">
      <c r="A31" s="405"/>
      <c r="B31" s="405"/>
      <c r="C31" s="405"/>
      <c r="D31" s="406"/>
      <c r="E31" s="1485"/>
      <c r="F31" s="1470"/>
      <c r="G31" s="1470"/>
      <c r="H31" s="1470"/>
      <c r="I31" s="1489"/>
      <c r="J31" s="1494"/>
      <c r="K31" s="1470"/>
      <c r="L31" s="1470"/>
      <c r="M31" s="1470"/>
      <c r="N31" s="1140"/>
    </row>
    <row r="32" spans="1:57" ht="43.5" customHeight="1" thickBot="1">
      <c r="A32" s="836" t="s">
        <v>166</v>
      </c>
      <c r="B32" s="839" t="s">
        <v>167</v>
      </c>
      <c r="C32" s="569">
        <v>1</v>
      </c>
      <c r="D32" s="582" t="s">
        <v>168</v>
      </c>
      <c r="E32" s="1473">
        <v>0</v>
      </c>
      <c r="F32" s="1474"/>
      <c r="G32" s="1475"/>
      <c r="H32" s="1476">
        <v>-1</v>
      </c>
      <c r="I32" s="1477"/>
      <c r="J32" s="732">
        <v>323</v>
      </c>
      <c r="K32" s="620">
        <v>565</v>
      </c>
      <c r="L32" s="621">
        <v>0</v>
      </c>
      <c r="M32" s="733">
        <v>8</v>
      </c>
      <c r="N32" s="734">
        <v>1</v>
      </c>
      <c r="BB32" s="379"/>
      <c r="BC32" s="379"/>
      <c r="BD32" s="379"/>
      <c r="BE32" s="379"/>
    </row>
    <row r="33" spans="1:57" ht="43.5" customHeight="1" thickBot="1">
      <c r="A33" s="837"/>
      <c r="B33" s="840"/>
      <c r="C33" s="437">
        <v>2</v>
      </c>
      <c r="D33" s="571" t="s">
        <v>169</v>
      </c>
      <c r="E33" s="1457">
        <v>20001</v>
      </c>
      <c r="F33" s="1458"/>
      <c r="G33" s="1459"/>
      <c r="H33" s="1478"/>
      <c r="I33" s="1479"/>
      <c r="J33" s="735">
        <v>1957</v>
      </c>
      <c r="K33" s="736">
        <v>1081</v>
      </c>
      <c r="L33" s="737">
        <v>0</v>
      </c>
      <c r="M33" s="738">
        <v>6</v>
      </c>
      <c r="N33" s="739">
        <v>0</v>
      </c>
      <c r="BB33" s="379"/>
      <c r="BC33" s="379"/>
      <c r="BD33" s="379"/>
      <c r="BE33" s="379"/>
    </row>
    <row r="34" spans="1:57" ht="43.5" customHeight="1" thickBot="1">
      <c r="A34" s="837"/>
      <c r="B34" s="840"/>
      <c r="C34" s="437">
        <v>3</v>
      </c>
      <c r="D34" s="571" t="s">
        <v>170</v>
      </c>
      <c r="E34" s="1454">
        <v>6000</v>
      </c>
      <c r="F34" s="1455"/>
      <c r="G34" s="1456"/>
      <c r="H34" s="1478"/>
      <c r="I34" s="1479"/>
      <c r="J34" s="740">
        <v>397</v>
      </c>
      <c r="K34" s="741">
        <v>275</v>
      </c>
      <c r="L34" s="621">
        <v>0</v>
      </c>
      <c r="M34" s="738">
        <v>5</v>
      </c>
      <c r="N34" s="739">
        <v>0</v>
      </c>
      <c r="BB34" s="379"/>
      <c r="BC34" s="379"/>
      <c r="BD34" s="379"/>
      <c r="BE34" s="379"/>
    </row>
    <row r="35" spans="1:57" ht="43.5" customHeight="1" thickBot="1">
      <c r="A35" s="837"/>
      <c r="B35" s="840"/>
      <c r="C35" s="437">
        <v>4</v>
      </c>
      <c r="D35" s="571" t="s">
        <v>171</v>
      </c>
      <c r="E35" s="1457">
        <v>20002</v>
      </c>
      <c r="F35" s="1458"/>
      <c r="G35" s="1459"/>
      <c r="H35" s="1478"/>
      <c r="I35" s="1479"/>
      <c r="J35" s="735">
        <v>1187</v>
      </c>
      <c r="K35" s="736">
        <v>441</v>
      </c>
      <c r="L35" s="737">
        <v>0</v>
      </c>
      <c r="M35" s="738">
        <v>5</v>
      </c>
      <c r="N35" s="739">
        <v>0</v>
      </c>
      <c r="BB35" s="379"/>
      <c r="BC35" s="379"/>
      <c r="BD35" s="379"/>
      <c r="BE35" s="379"/>
    </row>
    <row r="36" spans="1:57" ht="43.5" customHeight="1">
      <c r="A36" s="837"/>
      <c r="B36" s="840"/>
      <c r="C36" s="437">
        <v>5</v>
      </c>
      <c r="D36" s="571" t="s">
        <v>255</v>
      </c>
      <c r="E36" s="1486">
        <v>9000</v>
      </c>
      <c r="F36" s="1487"/>
      <c r="G36" s="1488"/>
      <c r="H36" s="1478"/>
      <c r="I36" s="1479"/>
      <c r="J36" s="662">
        <v>312</v>
      </c>
      <c r="K36" s="457">
        <v>152</v>
      </c>
      <c r="L36" s="458">
        <v>0</v>
      </c>
      <c r="M36" s="738">
        <v>1</v>
      </c>
      <c r="N36" s="739">
        <v>0</v>
      </c>
      <c r="BB36" s="379"/>
      <c r="BC36" s="379"/>
      <c r="BD36" s="379"/>
      <c r="BE36" s="379"/>
    </row>
    <row r="37" spans="1:57" ht="43.5" customHeight="1">
      <c r="A37" s="837"/>
      <c r="B37" s="840"/>
      <c r="C37" s="437">
        <v>6</v>
      </c>
      <c r="D37" s="571" t="s">
        <v>172</v>
      </c>
      <c r="E37" s="1466">
        <v>10000</v>
      </c>
      <c r="F37" s="1467"/>
      <c r="G37" s="1468"/>
      <c r="H37" s="1478"/>
      <c r="I37" s="1479"/>
      <c r="J37" s="663">
        <v>261</v>
      </c>
      <c r="K37" s="742">
        <v>66</v>
      </c>
      <c r="L37" s="604">
        <v>0</v>
      </c>
      <c r="M37" s="738">
        <v>0</v>
      </c>
      <c r="N37" s="739">
        <v>0</v>
      </c>
      <c r="BB37" s="379"/>
      <c r="BC37" s="379"/>
      <c r="BD37" s="379"/>
      <c r="BE37" s="379"/>
    </row>
    <row r="38" spans="1:57" ht="43.5" customHeight="1" thickBot="1">
      <c r="A38" s="837"/>
      <c r="B38" s="840"/>
      <c r="C38" s="437">
        <v>7</v>
      </c>
      <c r="D38" s="571" t="s">
        <v>173</v>
      </c>
      <c r="E38" s="1490">
        <v>11000</v>
      </c>
      <c r="F38" s="1491"/>
      <c r="G38" s="1492"/>
      <c r="H38" s="1478"/>
      <c r="I38" s="1479"/>
      <c r="J38" s="743">
        <v>555</v>
      </c>
      <c r="K38" s="744">
        <v>71</v>
      </c>
      <c r="L38" s="745">
        <v>0</v>
      </c>
      <c r="M38" s="738">
        <v>2</v>
      </c>
      <c r="N38" s="739">
        <v>0</v>
      </c>
      <c r="BB38" s="379"/>
      <c r="BC38" s="379"/>
      <c r="BD38" s="379"/>
      <c r="BE38" s="379"/>
    </row>
    <row r="39" spans="1:57" ht="43.5" customHeight="1">
      <c r="A39" s="837"/>
      <c r="B39" s="840"/>
      <c r="C39" s="437">
        <v>8</v>
      </c>
      <c r="D39" s="571" t="s">
        <v>174</v>
      </c>
      <c r="E39" s="1460">
        <v>20003</v>
      </c>
      <c r="F39" s="1461"/>
      <c r="G39" s="1462"/>
      <c r="H39" s="1478"/>
      <c r="I39" s="1479"/>
      <c r="J39" s="746">
        <v>255</v>
      </c>
      <c r="K39" s="706">
        <v>156</v>
      </c>
      <c r="L39" s="639">
        <v>0</v>
      </c>
      <c r="M39" s="738">
        <v>3</v>
      </c>
      <c r="N39" s="739">
        <v>0</v>
      </c>
      <c r="BB39" s="379"/>
      <c r="BC39" s="379"/>
      <c r="BD39" s="379"/>
      <c r="BE39" s="379"/>
    </row>
    <row r="40" spans="1:57" ht="43.5" customHeight="1" thickBot="1">
      <c r="A40" s="837"/>
      <c r="B40" s="840"/>
      <c r="C40" s="437">
        <v>9</v>
      </c>
      <c r="D40" s="571" t="s">
        <v>175</v>
      </c>
      <c r="E40" s="1463">
        <v>20004</v>
      </c>
      <c r="F40" s="1464"/>
      <c r="G40" s="1465"/>
      <c r="H40" s="1478"/>
      <c r="I40" s="1479"/>
      <c r="J40" s="747">
        <v>2083</v>
      </c>
      <c r="K40" s="748">
        <v>857</v>
      </c>
      <c r="L40" s="749">
        <v>0</v>
      </c>
      <c r="M40" s="738">
        <v>8</v>
      </c>
      <c r="N40" s="739">
        <v>0</v>
      </c>
      <c r="BB40" s="379"/>
      <c r="BC40" s="379"/>
      <c r="BD40" s="379"/>
      <c r="BE40" s="379"/>
    </row>
    <row r="41" spans="1:57" ht="43.5" customHeight="1" thickBot="1">
      <c r="A41" s="837"/>
      <c r="B41" s="840"/>
      <c r="C41" s="437">
        <v>10</v>
      </c>
      <c r="D41" s="571" t="s">
        <v>176</v>
      </c>
      <c r="E41" s="1482">
        <v>17000</v>
      </c>
      <c r="F41" s="1483"/>
      <c r="G41" s="1456"/>
      <c r="H41" s="1478"/>
      <c r="I41" s="1479"/>
      <c r="J41" s="740">
        <v>25</v>
      </c>
      <c r="K41" s="741">
        <v>5</v>
      </c>
      <c r="L41" s="658">
        <v>0</v>
      </c>
      <c r="M41" s="738">
        <v>1</v>
      </c>
      <c r="N41" s="739">
        <v>0</v>
      </c>
      <c r="BB41" s="379"/>
      <c r="BC41" s="379"/>
      <c r="BD41" s="379"/>
      <c r="BE41" s="379"/>
    </row>
    <row r="42" spans="1:57" ht="43.5" customHeight="1" thickBot="1">
      <c r="A42" s="838"/>
      <c r="B42" s="841"/>
      <c r="C42" s="442" t="s">
        <v>29</v>
      </c>
      <c r="D42" s="451" t="s">
        <v>523</v>
      </c>
      <c r="E42" s="1471" t="s">
        <v>29</v>
      </c>
      <c r="F42" s="1472"/>
      <c r="G42" s="750">
        <v>12750</v>
      </c>
      <c r="H42" s="1480"/>
      <c r="I42" s="1481"/>
      <c r="J42" s="751">
        <v>0</v>
      </c>
      <c r="K42" s="752">
        <v>190</v>
      </c>
      <c r="L42" s="753">
        <v>76</v>
      </c>
      <c r="M42" s="754">
        <v>6440</v>
      </c>
      <c r="N42" s="755">
        <v>3131</v>
      </c>
      <c r="BB42" s="379"/>
      <c r="BC42" s="379"/>
      <c r="BD42" s="379"/>
      <c r="BE42" s="379"/>
    </row>
    <row r="43" ht="12.75"/>
    <row r="44" ht="12.75"/>
    <row r="45" ht="12.75"/>
  </sheetData>
  <sheetProtection/>
  <mergeCells count="41">
    <mergeCell ref="C13:D13"/>
    <mergeCell ref="L13:L16"/>
    <mergeCell ref="E20:I20"/>
    <mergeCell ref="J20:N20"/>
    <mergeCell ref="J23:M23"/>
    <mergeCell ref="N23:N31"/>
    <mergeCell ref="E24:H24"/>
    <mergeCell ref="J24:M24"/>
    <mergeCell ref="E21:I21"/>
    <mergeCell ref="E22:H22"/>
    <mergeCell ref="M6:M16"/>
    <mergeCell ref="N6:N17"/>
    <mergeCell ref="J27:J31"/>
    <mergeCell ref="K27:K31"/>
    <mergeCell ref="L27:L31"/>
    <mergeCell ref="M27:M31"/>
    <mergeCell ref="J21:N21"/>
    <mergeCell ref="J22:M22"/>
    <mergeCell ref="J25:M25"/>
    <mergeCell ref="E25:H25"/>
    <mergeCell ref="E27:E31"/>
    <mergeCell ref="F27:F31"/>
    <mergeCell ref="G27:G31"/>
    <mergeCell ref="L6:L12"/>
    <mergeCell ref="E36:G36"/>
    <mergeCell ref="E23:H23"/>
    <mergeCell ref="I23:I31"/>
    <mergeCell ref="E42:F42"/>
    <mergeCell ref="A32:A42"/>
    <mergeCell ref="B32:B42"/>
    <mergeCell ref="E32:G32"/>
    <mergeCell ref="H32:I42"/>
    <mergeCell ref="E33:G33"/>
    <mergeCell ref="E41:G41"/>
    <mergeCell ref="E38:G38"/>
    <mergeCell ref="E34:G34"/>
    <mergeCell ref="E35:G35"/>
    <mergeCell ref="E39:G39"/>
    <mergeCell ref="E40:G40"/>
    <mergeCell ref="E37:G37"/>
    <mergeCell ref="H27:H31"/>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41" r:id="rId3"/>
  <headerFooter alignWithMargins="0">
    <oddHeader>&amp;C&amp;"Arial,Bold"&amp;12PIND IT00</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Q49"/>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8" customWidth="1"/>
    <col min="2" max="2" width="3.00390625" style="8" customWidth="1"/>
    <col min="3" max="3" width="4.421875" style="8" customWidth="1"/>
    <col min="4" max="4" width="6.00390625" style="8" customWidth="1"/>
    <col min="5" max="5" width="3.421875" style="8" customWidth="1"/>
    <col min="6" max="6" width="3.00390625" style="8" customWidth="1"/>
    <col min="7" max="7" width="3.8515625" style="8" customWidth="1"/>
    <col min="8" max="8" width="11.7109375" style="8" customWidth="1"/>
    <col min="9" max="9" width="5.00390625" style="8" customWidth="1"/>
    <col min="10" max="10" width="7.00390625" style="8" customWidth="1"/>
    <col min="11" max="11" width="4.57421875" style="8" customWidth="1"/>
    <col min="12" max="12" width="6.57421875" style="8" customWidth="1"/>
    <col min="13" max="13" width="7.8515625" style="8" customWidth="1"/>
    <col min="14" max="14" width="5.00390625" style="8" customWidth="1"/>
    <col min="15" max="15" width="4.7109375" style="8" customWidth="1"/>
    <col min="16" max="16" width="30.00390625" style="8" customWidth="1"/>
    <col min="17" max="17" width="10.8515625" style="8" bestFit="1" customWidth="1"/>
    <col min="18" max="19" width="10.8515625" style="8" customWidth="1"/>
    <col min="20" max="20" width="13.421875" style="8" customWidth="1"/>
    <col min="21" max="21" width="8.7109375" style="8" customWidth="1"/>
    <col min="22" max="69" width="9.140625" style="28" customWidth="1"/>
    <col min="70" max="16384" width="9.140625" style="8" customWidth="1"/>
  </cols>
  <sheetData>
    <row r="1" spans="1:16" ht="12.75">
      <c r="A1" s="1" t="s">
        <v>503</v>
      </c>
      <c r="H1" s="2"/>
      <c r="L1" s="2"/>
      <c r="P1" s="2"/>
    </row>
    <row r="2" spans="1:16" ht="12.75">
      <c r="A2" t="s">
        <v>27</v>
      </c>
      <c r="B2" s="8" t="s">
        <v>501</v>
      </c>
      <c r="H2" s="2"/>
      <c r="L2" s="2"/>
      <c r="P2" s="2"/>
    </row>
    <row r="3" spans="2:16" ht="12.75">
      <c r="B3" s="3"/>
      <c r="H3" s="2"/>
      <c r="L3" s="2"/>
      <c r="P3" s="2"/>
    </row>
    <row r="4" spans="1:22" ht="12.75">
      <c r="A4" s="4">
        <v>-1</v>
      </c>
      <c r="B4" s="5"/>
      <c r="C4" s="4" t="s">
        <v>28</v>
      </c>
      <c r="D4" s="6"/>
      <c r="E4" s="6"/>
      <c r="F4" s="6"/>
      <c r="G4" s="6"/>
      <c r="H4" s="7"/>
      <c r="I4" s="6"/>
      <c r="J4" s="6"/>
      <c r="K4" s="6"/>
      <c r="L4" s="7"/>
      <c r="M4" s="6"/>
      <c r="N4" s="6"/>
      <c r="O4" s="6"/>
      <c r="P4" s="7"/>
      <c r="R4" s="354">
        <f>SUM(S48:T49,U49)</f>
        <v>14903</v>
      </c>
      <c r="S4" s="368">
        <f>SUM(R4)</f>
        <v>14903</v>
      </c>
      <c r="T4" s="368">
        <f>SUM(S4)</f>
        <v>14903</v>
      </c>
      <c r="U4" s="368">
        <f>SUM(T4)</f>
        <v>14903</v>
      </c>
      <c r="V4" s="8"/>
    </row>
    <row r="5" spans="1:22" ht="12.75">
      <c r="A5" s="9">
        <v>100</v>
      </c>
      <c r="B5" s="5"/>
      <c r="C5" s="9" t="s">
        <v>195</v>
      </c>
      <c r="D5" s="6"/>
      <c r="E5" s="6"/>
      <c r="F5" s="6"/>
      <c r="G5" s="6"/>
      <c r="H5" s="7"/>
      <c r="I5" s="6"/>
      <c r="J5" s="6"/>
      <c r="K5" s="6"/>
      <c r="L5" s="7"/>
      <c r="M5" s="6"/>
      <c r="N5" s="6"/>
      <c r="O5" s="6"/>
      <c r="P5" s="7"/>
      <c r="R5" s="355">
        <f>SUM(R39:T39,R42:T42,R45:T45,)</f>
        <v>4218</v>
      </c>
      <c r="S5" s="562">
        <f>SUM(R5)</f>
        <v>4218</v>
      </c>
      <c r="T5" s="1502">
        <f>SUM(S5:S7)</f>
        <v>5996</v>
      </c>
      <c r="U5" s="1502">
        <f>SUM(T5:T8)</f>
        <v>5998</v>
      </c>
      <c r="V5" s="8"/>
    </row>
    <row r="6" spans="1:22" ht="12.75">
      <c r="A6" s="9">
        <v>282</v>
      </c>
      <c r="B6" s="5"/>
      <c r="C6" s="9" t="s">
        <v>200</v>
      </c>
      <c r="D6" s="6"/>
      <c r="E6" s="6"/>
      <c r="F6" s="6"/>
      <c r="G6" s="6"/>
      <c r="H6" s="7"/>
      <c r="I6" s="6"/>
      <c r="J6" s="6"/>
      <c r="K6" s="6"/>
      <c r="L6" s="7"/>
      <c r="M6" s="6"/>
      <c r="N6" s="6"/>
      <c r="O6" s="6"/>
      <c r="P6" s="7"/>
      <c r="R6" s="367">
        <f>SUM(Q39:Q49)</f>
        <v>76</v>
      </c>
      <c r="S6" s="1421">
        <f>SUM(R6:R7)</f>
        <v>1778</v>
      </c>
      <c r="T6" s="1503"/>
      <c r="U6" s="1503"/>
      <c r="V6" s="8"/>
    </row>
    <row r="7" spans="1:22" ht="12.75">
      <c r="A7" s="9">
        <v>291</v>
      </c>
      <c r="B7" s="5"/>
      <c r="C7" s="9" t="s">
        <v>256</v>
      </c>
      <c r="D7" s="6"/>
      <c r="E7" s="6"/>
      <c r="F7" s="6"/>
      <c r="G7" s="6"/>
      <c r="H7" s="7"/>
      <c r="I7" s="6"/>
      <c r="J7" s="6"/>
      <c r="K7" s="6"/>
      <c r="L7" s="7"/>
      <c r="M7" s="6"/>
      <c r="N7" s="6"/>
      <c r="O7" s="6"/>
      <c r="P7" s="7"/>
      <c r="R7" s="371">
        <f>SUM(R40:T40,R43:T43,R46:T46)</f>
        <v>1702</v>
      </c>
      <c r="S7" s="1423"/>
      <c r="T7" s="1503"/>
      <c r="U7" s="1503"/>
      <c r="V7" s="8"/>
    </row>
    <row r="8" spans="1:22" ht="12.75" customHeight="1">
      <c r="A8" s="23" t="s">
        <v>29</v>
      </c>
      <c r="B8" s="5"/>
      <c r="C8" s="4" t="s">
        <v>30</v>
      </c>
      <c r="H8" s="2"/>
      <c r="L8" s="2"/>
      <c r="P8" s="2"/>
      <c r="R8" s="356">
        <f>SUM(R41:T41,R44:T44,R47:T47,R48:R49)</f>
        <v>2</v>
      </c>
      <c r="S8" s="356">
        <f>SUM(R8)</f>
        <v>2</v>
      </c>
      <c r="T8" s="356">
        <f>SUM(S8)</f>
        <v>2</v>
      </c>
      <c r="U8" s="1504"/>
      <c r="V8" s="8"/>
    </row>
    <row r="9" spans="1:22" ht="13.5" thickBot="1">
      <c r="A9" s="20"/>
      <c r="B9" s="21"/>
      <c r="H9" s="2"/>
      <c r="L9" s="2"/>
      <c r="P9" s="2"/>
      <c r="R9" s="357"/>
      <c r="S9" s="183"/>
      <c r="T9" s="183"/>
      <c r="U9" s="486">
        <f>SUM(U4:U8)</f>
        <v>20901</v>
      </c>
      <c r="V9" s="8"/>
    </row>
    <row r="10" spans="1:21" ht="14.25" thickBot="1" thickTop="1">
      <c r="A10" s="20"/>
      <c r="B10" s="21"/>
      <c r="H10" s="2"/>
      <c r="L10" s="2"/>
      <c r="P10" s="2"/>
      <c r="Q10" s="25"/>
      <c r="R10" s="25"/>
      <c r="S10" s="25"/>
      <c r="T10" s="25"/>
      <c r="U10" s="12"/>
    </row>
    <row r="11" spans="1:21" ht="12.75" customHeight="1">
      <c r="A11" s="1" t="s">
        <v>503</v>
      </c>
      <c r="B11" s="280"/>
      <c r="C11" s="280"/>
      <c r="D11" s="280"/>
      <c r="E11" s="280"/>
      <c r="F11" s="280"/>
      <c r="G11" s="280"/>
      <c r="H11" s="280"/>
      <c r="I11" s="280"/>
      <c r="J11" s="280"/>
      <c r="K11" s="280"/>
      <c r="L11" s="280"/>
      <c r="M11" s="280"/>
      <c r="N11" s="280"/>
      <c r="O11" s="280"/>
      <c r="P11" s="268"/>
      <c r="Q11" s="1024" t="s">
        <v>44</v>
      </c>
      <c r="R11" s="986"/>
      <c r="S11" s="986"/>
      <c r="T11" s="986"/>
      <c r="U11" s="987"/>
    </row>
    <row r="12" spans="1:21" ht="12.75">
      <c r="A12" s="280"/>
      <c r="B12" s="280"/>
      <c r="C12" s="280"/>
      <c r="D12" s="280"/>
      <c r="E12" s="280"/>
      <c r="F12" s="280"/>
      <c r="G12" s="280"/>
      <c r="H12" s="280"/>
      <c r="I12" s="280"/>
      <c r="J12" s="280"/>
      <c r="K12" s="280"/>
      <c r="L12" s="280"/>
      <c r="M12" s="280"/>
      <c r="N12" s="280"/>
      <c r="O12" s="280"/>
      <c r="P12" s="268"/>
      <c r="Q12" s="1025" t="s">
        <v>45</v>
      </c>
      <c r="R12" s="967"/>
      <c r="S12" s="967"/>
      <c r="T12" s="967"/>
      <c r="U12" s="988"/>
    </row>
    <row r="13" spans="1:21" ht="12.75">
      <c r="A13" s="280"/>
      <c r="B13" s="280"/>
      <c r="C13" s="280"/>
      <c r="D13" s="280"/>
      <c r="E13" s="280"/>
      <c r="F13" s="280"/>
      <c r="G13" s="280"/>
      <c r="H13" s="280"/>
      <c r="I13" s="280"/>
      <c r="J13" s="280"/>
      <c r="K13" s="280"/>
      <c r="L13" s="280"/>
      <c r="M13" s="280"/>
      <c r="N13" s="280"/>
      <c r="O13" s="280"/>
      <c r="P13" s="268"/>
      <c r="Q13" s="1025" t="s">
        <v>46</v>
      </c>
      <c r="R13" s="967"/>
      <c r="S13" s="967"/>
      <c r="T13" s="968"/>
      <c r="U13" s="29" t="s">
        <v>48</v>
      </c>
    </row>
    <row r="14" spans="1:21" ht="12.75" customHeight="1">
      <c r="A14" s="280"/>
      <c r="B14" s="280"/>
      <c r="C14" s="280"/>
      <c r="D14" s="280"/>
      <c r="E14" s="280"/>
      <c r="F14" s="280"/>
      <c r="G14" s="280"/>
      <c r="H14" s="280"/>
      <c r="I14" s="280"/>
      <c r="J14" s="280"/>
      <c r="K14" s="280"/>
      <c r="L14" s="280"/>
      <c r="M14" s="280"/>
      <c r="N14" s="280"/>
      <c r="O14" s="280"/>
      <c r="P14" s="268"/>
      <c r="Q14" s="1026" t="s">
        <v>47</v>
      </c>
      <c r="R14" s="969"/>
      <c r="S14" s="969"/>
      <c r="T14" s="970"/>
      <c r="U14" s="971" t="s">
        <v>49</v>
      </c>
    </row>
    <row r="15" spans="1:21" ht="12.75" customHeight="1">
      <c r="A15" s="280"/>
      <c r="B15" s="280"/>
      <c r="C15" s="280"/>
      <c r="D15" s="280"/>
      <c r="E15" s="280"/>
      <c r="F15" s="280"/>
      <c r="G15" s="280"/>
      <c r="H15" s="280"/>
      <c r="I15" s="280"/>
      <c r="J15" s="280"/>
      <c r="K15" s="280"/>
      <c r="L15" s="280"/>
      <c r="M15" s="280"/>
      <c r="N15" s="280"/>
      <c r="O15" s="280"/>
      <c r="P15" s="268"/>
      <c r="Q15" s="830" t="s">
        <v>32</v>
      </c>
      <c r="R15" s="831"/>
      <c r="S15" s="831"/>
      <c r="T15" s="832"/>
      <c r="U15" s="971"/>
    </row>
    <row r="16" spans="1:21" ht="12.75" customHeight="1">
      <c r="A16" s="280"/>
      <c r="B16" s="280"/>
      <c r="C16" s="280"/>
      <c r="D16" s="280"/>
      <c r="E16" s="280"/>
      <c r="F16" s="280"/>
      <c r="G16" s="280"/>
      <c r="H16" s="280"/>
      <c r="I16" s="280"/>
      <c r="J16" s="280"/>
      <c r="K16" s="280"/>
      <c r="L16" s="280"/>
      <c r="M16" s="280"/>
      <c r="N16" s="280"/>
      <c r="O16" s="280"/>
      <c r="P16" s="268"/>
      <c r="Q16" s="833" t="s">
        <v>68</v>
      </c>
      <c r="R16" s="834"/>
      <c r="S16" s="834"/>
      <c r="T16" s="835"/>
      <c r="U16" s="971"/>
    </row>
    <row r="17" spans="1:21" ht="12.75">
      <c r="A17" s="280"/>
      <c r="B17" s="280"/>
      <c r="C17" s="280"/>
      <c r="D17" s="280"/>
      <c r="E17" s="280"/>
      <c r="F17" s="280"/>
      <c r="G17" s="280"/>
      <c r="H17" s="280"/>
      <c r="I17" s="280"/>
      <c r="J17" s="280"/>
      <c r="K17" s="280"/>
      <c r="L17" s="280"/>
      <c r="M17" s="280"/>
      <c r="N17" s="280"/>
      <c r="O17" s="280"/>
      <c r="P17" s="268"/>
      <c r="Q17" s="135">
        <v>19</v>
      </c>
      <c r="R17" s="61" t="s">
        <v>104</v>
      </c>
      <c r="S17" s="61" t="s">
        <v>191</v>
      </c>
      <c r="T17" s="61" t="s">
        <v>70</v>
      </c>
      <c r="U17" s="971"/>
    </row>
    <row r="18" spans="1:21" ht="26.25" thickBot="1">
      <c r="A18" s="240"/>
      <c r="B18" s="240"/>
      <c r="C18" s="240"/>
      <c r="D18" s="240"/>
      <c r="E18" s="240"/>
      <c r="F18" s="240"/>
      <c r="G18" s="240"/>
      <c r="H18" s="240"/>
      <c r="I18" s="240"/>
      <c r="J18" s="240"/>
      <c r="K18" s="240"/>
      <c r="L18" s="240"/>
      <c r="M18" s="240"/>
      <c r="N18" s="240"/>
      <c r="O18" s="240"/>
      <c r="P18" s="281"/>
      <c r="Q18" s="32" t="s">
        <v>43</v>
      </c>
      <c r="R18" s="31" t="s">
        <v>106</v>
      </c>
      <c r="S18" s="30" t="s">
        <v>107</v>
      </c>
      <c r="T18" s="30" t="s">
        <v>71</v>
      </c>
      <c r="U18" s="971"/>
    </row>
    <row r="19" spans="1:69" ht="28.5" customHeight="1" thickBot="1">
      <c r="A19" s="1180" t="s">
        <v>72</v>
      </c>
      <c r="B19" s="1183" t="s">
        <v>60</v>
      </c>
      <c r="C19" s="1258" t="s">
        <v>134</v>
      </c>
      <c r="D19" s="1388" t="s">
        <v>135</v>
      </c>
      <c r="E19" s="1437" t="s">
        <v>137</v>
      </c>
      <c r="F19" s="1183" t="s">
        <v>136</v>
      </c>
      <c r="G19" s="1438" t="s">
        <v>88</v>
      </c>
      <c r="H19" s="1439" t="s">
        <v>106</v>
      </c>
      <c r="I19" s="1437" t="s">
        <v>196</v>
      </c>
      <c r="J19" s="1183" t="s">
        <v>186</v>
      </c>
      <c r="K19" s="106" t="s">
        <v>187</v>
      </c>
      <c r="L19" s="107" t="s">
        <v>190</v>
      </c>
      <c r="M19" s="66"/>
      <c r="N19" s="67"/>
      <c r="O19" s="60"/>
      <c r="P19" s="65"/>
      <c r="Q19" s="1516">
        <v>282</v>
      </c>
      <c r="R19" s="1508">
        <v>100</v>
      </c>
      <c r="S19" s="1409"/>
      <c r="T19" s="1410"/>
      <c r="U19" s="1500">
        <v>-1</v>
      </c>
      <c r="BN19" s="8"/>
      <c r="BO19" s="8"/>
      <c r="BP19" s="8"/>
      <c r="BQ19" s="8"/>
    </row>
    <row r="20" spans="1:69" ht="28.5" customHeight="1" thickBot="1">
      <c r="A20" s="1392"/>
      <c r="B20" s="1184"/>
      <c r="C20" s="1197"/>
      <c r="D20" s="1207"/>
      <c r="E20" s="1202"/>
      <c r="F20" s="1184"/>
      <c r="G20" s="1190"/>
      <c r="H20" s="1440"/>
      <c r="I20" s="1202"/>
      <c r="J20" s="1184"/>
      <c r="K20" s="44" t="s">
        <v>188</v>
      </c>
      <c r="L20" s="41" t="s">
        <v>189</v>
      </c>
      <c r="M20" s="64"/>
      <c r="N20" s="38"/>
      <c r="O20" s="59"/>
      <c r="P20" s="42"/>
      <c r="Q20" s="1517"/>
      <c r="R20" s="1509">
        <v>291</v>
      </c>
      <c r="S20" s="1452"/>
      <c r="T20" s="1453"/>
      <c r="U20" s="1379"/>
      <c r="BN20" s="8"/>
      <c r="BO20" s="8"/>
      <c r="BP20" s="8"/>
      <c r="BQ20" s="8"/>
    </row>
    <row r="21" spans="1:69" ht="28.5" customHeight="1" thickBot="1">
      <c r="A21" s="1392"/>
      <c r="B21" s="1184"/>
      <c r="C21" s="1197"/>
      <c r="D21" s="1207"/>
      <c r="E21" s="1202"/>
      <c r="F21" s="1184"/>
      <c r="G21" s="1192"/>
      <c r="H21" s="1441"/>
      <c r="I21" s="1203"/>
      <c r="J21" s="1171"/>
      <c r="K21" s="44" t="s">
        <v>62</v>
      </c>
      <c r="L21" s="41" t="s">
        <v>29</v>
      </c>
      <c r="M21" s="64"/>
      <c r="N21" s="88"/>
      <c r="O21" s="62"/>
      <c r="P21" s="36"/>
      <c r="Q21" s="1451"/>
      <c r="R21" s="1237" t="s">
        <v>29</v>
      </c>
      <c r="S21" s="1238"/>
      <c r="T21" s="1239"/>
      <c r="U21" s="1379"/>
      <c r="BN21" s="8"/>
      <c r="BO21" s="8"/>
      <c r="BP21" s="8"/>
      <c r="BQ21" s="8"/>
    </row>
    <row r="22" spans="1:69" ht="28.5" customHeight="1" thickBot="1">
      <c r="A22" s="1392"/>
      <c r="B22" s="1184"/>
      <c r="C22" s="1197"/>
      <c r="D22" s="1207"/>
      <c r="E22" s="1202"/>
      <c r="F22" s="1184"/>
      <c r="G22" s="1189" t="s">
        <v>89</v>
      </c>
      <c r="H22" s="1186" t="s">
        <v>107</v>
      </c>
      <c r="I22" s="1175" t="s">
        <v>192</v>
      </c>
      <c r="J22" s="1170" t="s">
        <v>193</v>
      </c>
      <c r="K22" s="1189" t="s">
        <v>88</v>
      </c>
      <c r="L22" s="1505" t="s">
        <v>119</v>
      </c>
      <c r="M22" s="1201" t="s">
        <v>197</v>
      </c>
      <c r="N22" s="1184" t="s">
        <v>186</v>
      </c>
      <c r="O22" s="44" t="s">
        <v>187</v>
      </c>
      <c r="P22" s="41" t="s">
        <v>190</v>
      </c>
      <c r="Q22" s="1517"/>
      <c r="R22" s="1508">
        <v>100</v>
      </c>
      <c r="S22" s="1409"/>
      <c r="T22" s="1410"/>
      <c r="U22" s="1379"/>
      <c r="BN22" s="8"/>
      <c r="BO22" s="8"/>
      <c r="BP22" s="8"/>
      <c r="BQ22" s="8"/>
    </row>
    <row r="23" spans="1:69" ht="28.5" customHeight="1" thickBot="1">
      <c r="A23" s="1392"/>
      <c r="B23" s="1184"/>
      <c r="C23" s="1197"/>
      <c r="D23" s="1207"/>
      <c r="E23" s="1202"/>
      <c r="F23" s="1184"/>
      <c r="G23" s="1190"/>
      <c r="H23" s="1187"/>
      <c r="I23" s="1199"/>
      <c r="J23" s="1184"/>
      <c r="K23" s="1190"/>
      <c r="L23" s="1506"/>
      <c r="M23" s="1202"/>
      <c r="N23" s="1184"/>
      <c r="O23" s="44" t="s">
        <v>188</v>
      </c>
      <c r="P23" s="41" t="s">
        <v>189</v>
      </c>
      <c r="Q23" s="1517"/>
      <c r="R23" s="1509">
        <v>291</v>
      </c>
      <c r="S23" s="1452"/>
      <c r="T23" s="1453"/>
      <c r="U23" s="1379"/>
      <c r="BN23" s="8"/>
      <c r="BO23" s="8"/>
      <c r="BP23" s="8"/>
      <c r="BQ23" s="8"/>
    </row>
    <row r="24" spans="1:69" ht="28.5" customHeight="1" thickBot="1">
      <c r="A24" s="1392"/>
      <c r="B24" s="1184"/>
      <c r="C24" s="1197"/>
      <c r="D24" s="1207"/>
      <c r="E24" s="1202"/>
      <c r="F24" s="1184"/>
      <c r="G24" s="1192"/>
      <c r="H24" s="1267"/>
      <c r="I24" s="1199"/>
      <c r="J24" s="1184"/>
      <c r="K24" s="1192"/>
      <c r="L24" s="1507"/>
      <c r="M24" s="1203"/>
      <c r="N24" s="1171"/>
      <c r="O24" s="44" t="s">
        <v>62</v>
      </c>
      <c r="P24" s="41" t="s">
        <v>29</v>
      </c>
      <c r="Q24" s="1517"/>
      <c r="R24" s="1237" t="s">
        <v>29</v>
      </c>
      <c r="S24" s="1238"/>
      <c r="T24" s="1239"/>
      <c r="U24" s="1379"/>
      <c r="BN24" s="8"/>
      <c r="BO24" s="8"/>
      <c r="BP24" s="8"/>
      <c r="BQ24" s="8"/>
    </row>
    <row r="25" spans="1:69" ht="28.5" customHeight="1" thickBot="1">
      <c r="A25" s="1392"/>
      <c r="B25" s="1184"/>
      <c r="C25" s="1197"/>
      <c r="D25" s="1207"/>
      <c r="E25" s="1202"/>
      <c r="F25" s="1184"/>
      <c r="G25" s="1189" t="s">
        <v>90</v>
      </c>
      <c r="H25" s="1186" t="s">
        <v>108</v>
      </c>
      <c r="I25" s="1202"/>
      <c r="J25" s="1184"/>
      <c r="K25" s="1189" t="s">
        <v>61</v>
      </c>
      <c r="L25" s="1186" t="s">
        <v>120</v>
      </c>
      <c r="M25" s="1201" t="s">
        <v>198</v>
      </c>
      <c r="N25" s="1184" t="s">
        <v>186</v>
      </c>
      <c r="O25" s="44" t="s">
        <v>187</v>
      </c>
      <c r="P25" s="41" t="s">
        <v>190</v>
      </c>
      <c r="Q25" s="1517"/>
      <c r="R25" s="1508">
        <v>100</v>
      </c>
      <c r="S25" s="1409"/>
      <c r="T25" s="1410"/>
      <c r="U25" s="1379"/>
      <c r="BN25" s="8"/>
      <c r="BO25" s="8"/>
      <c r="BP25" s="8"/>
      <c r="BQ25" s="8"/>
    </row>
    <row r="26" spans="1:69" ht="28.5" customHeight="1" thickBot="1">
      <c r="A26" s="1392"/>
      <c r="B26" s="1184"/>
      <c r="C26" s="1197"/>
      <c r="D26" s="1207"/>
      <c r="E26" s="1202"/>
      <c r="F26" s="1184"/>
      <c r="G26" s="1192"/>
      <c r="H26" s="1267"/>
      <c r="I26" s="1202"/>
      <c r="J26" s="1184"/>
      <c r="K26" s="1190"/>
      <c r="L26" s="1187"/>
      <c r="M26" s="1202"/>
      <c r="N26" s="1184"/>
      <c r="O26" s="44" t="s">
        <v>188</v>
      </c>
      <c r="P26" s="41" t="s">
        <v>189</v>
      </c>
      <c r="Q26" s="1517"/>
      <c r="R26" s="1509">
        <v>291</v>
      </c>
      <c r="S26" s="1452"/>
      <c r="T26" s="1453"/>
      <c r="U26" s="1379"/>
      <c r="BN26" s="8"/>
      <c r="BO26" s="8"/>
      <c r="BP26" s="8"/>
      <c r="BQ26" s="8"/>
    </row>
    <row r="27" spans="1:69" ht="28.5" customHeight="1" thickBot="1">
      <c r="A27" s="1392"/>
      <c r="B27" s="1184"/>
      <c r="C27" s="1197"/>
      <c r="D27" s="1207"/>
      <c r="E27" s="1202"/>
      <c r="F27" s="1184"/>
      <c r="G27" s="1189" t="s">
        <v>111</v>
      </c>
      <c r="H27" s="1186" t="s">
        <v>34</v>
      </c>
      <c r="I27" s="1202"/>
      <c r="J27" s="1184"/>
      <c r="K27" s="1192"/>
      <c r="L27" s="1267"/>
      <c r="M27" s="1203"/>
      <c r="N27" s="1171"/>
      <c r="O27" s="44" t="s">
        <v>62</v>
      </c>
      <c r="P27" s="41" t="s">
        <v>29</v>
      </c>
      <c r="Q27" s="1517"/>
      <c r="R27" s="1298" t="s">
        <v>29</v>
      </c>
      <c r="S27" s="1238"/>
      <c r="T27" s="1239"/>
      <c r="U27" s="1379"/>
      <c r="BN27" s="8"/>
      <c r="BO27" s="8"/>
      <c r="BP27" s="8"/>
      <c r="BQ27" s="8"/>
    </row>
    <row r="28" spans="1:69" ht="28.5" customHeight="1">
      <c r="A28" s="1392"/>
      <c r="B28" s="1184"/>
      <c r="C28" s="1259"/>
      <c r="D28" s="1207"/>
      <c r="E28" s="1202"/>
      <c r="F28" s="1184"/>
      <c r="G28" s="1192"/>
      <c r="H28" s="1267"/>
      <c r="I28" s="1203"/>
      <c r="J28" s="1171"/>
      <c r="K28" s="44" t="s">
        <v>102</v>
      </c>
      <c r="L28" s="41" t="s">
        <v>194</v>
      </c>
      <c r="M28" s="64"/>
      <c r="N28" s="38"/>
      <c r="O28" s="59"/>
      <c r="P28" s="42"/>
      <c r="Q28" s="1451"/>
      <c r="R28" s="1510"/>
      <c r="S28" s="1512">
        <v>-1</v>
      </c>
      <c r="T28" s="1513"/>
      <c r="U28" s="1379"/>
      <c r="BN28" s="8"/>
      <c r="BO28" s="8"/>
      <c r="BP28" s="8"/>
      <c r="BQ28" s="8"/>
    </row>
    <row r="29" spans="1:69" ht="17.25" customHeight="1" thickBot="1">
      <c r="A29" s="1182"/>
      <c r="B29" s="1185"/>
      <c r="C29" s="48">
        <v>0</v>
      </c>
      <c r="D29" s="70" t="s">
        <v>63</v>
      </c>
      <c r="E29" s="71"/>
      <c r="F29" s="72"/>
      <c r="G29" s="73"/>
      <c r="H29" s="70"/>
      <c r="I29" s="71"/>
      <c r="J29" s="72"/>
      <c r="K29" s="73"/>
      <c r="L29" s="70"/>
      <c r="M29" s="71"/>
      <c r="N29" s="72"/>
      <c r="O29" s="73"/>
      <c r="P29" s="70"/>
      <c r="Q29" s="1518"/>
      <c r="R29" s="1511"/>
      <c r="S29" s="1514"/>
      <c r="T29" s="1515"/>
      <c r="U29" s="1501"/>
      <c r="BN29" s="8"/>
      <c r="BO29" s="8"/>
      <c r="BP29" s="8"/>
      <c r="BQ29" s="8"/>
    </row>
    <row r="30" spans="17:69" ht="13.5" thickBot="1">
      <c r="Q30" s="33"/>
      <c r="R30" s="33"/>
      <c r="S30" s="33"/>
      <c r="T30" s="33"/>
      <c r="U30" s="33"/>
      <c r="BO30" s="8"/>
      <c r="BP30" s="8"/>
      <c r="BQ30" s="8"/>
    </row>
    <row r="31" spans="1:21" ht="12.75" customHeight="1">
      <c r="A31" s="1" t="s">
        <v>503</v>
      </c>
      <c r="B31" s="280"/>
      <c r="C31" s="280"/>
      <c r="D31" s="280"/>
      <c r="E31" s="280"/>
      <c r="F31" s="280"/>
      <c r="G31" s="280"/>
      <c r="H31" s="280"/>
      <c r="I31" s="280"/>
      <c r="J31" s="280"/>
      <c r="K31" s="280"/>
      <c r="L31" s="280"/>
      <c r="M31" s="280"/>
      <c r="N31" s="280"/>
      <c r="O31" s="280"/>
      <c r="P31" s="268"/>
      <c r="Q31" s="1024" t="s">
        <v>44</v>
      </c>
      <c r="R31" s="986"/>
      <c r="S31" s="986"/>
      <c r="T31" s="986"/>
      <c r="U31" s="987"/>
    </row>
    <row r="32" spans="1:21" ht="12.75">
      <c r="A32" s="280"/>
      <c r="B32" s="280"/>
      <c r="C32" s="280"/>
      <c r="D32" s="280"/>
      <c r="E32" s="280"/>
      <c r="F32" s="280"/>
      <c r="G32" s="280"/>
      <c r="H32" s="280"/>
      <c r="I32" s="280"/>
      <c r="J32" s="280"/>
      <c r="K32" s="280"/>
      <c r="L32" s="280"/>
      <c r="M32" s="280"/>
      <c r="N32" s="280"/>
      <c r="O32" s="280"/>
      <c r="P32" s="268"/>
      <c r="Q32" s="1025" t="s">
        <v>45</v>
      </c>
      <c r="R32" s="967"/>
      <c r="S32" s="967"/>
      <c r="T32" s="967"/>
      <c r="U32" s="988"/>
    </row>
    <row r="33" spans="1:21" ht="12.75">
      <c r="A33" s="280"/>
      <c r="B33" s="280"/>
      <c r="C33" s="280"/>
      <c r="D33" s="280"/>
      <c r="E33" s="280"/>
      <c r="F33" s="280"/>
      <c r="G33" s="280"/>
      <c r="H33" s="280"/>
      <c r="I33" s="280"/>
      <c r="J33" s="280"/>
      <c r="K33" s="280"/>
      <c r="L33" s="280"/>
      <c r="M33" s="280"/>
      <c r="N33" s="280"/>
      <c r="O33" s="280"/>
      <c r="P33" s="268"/>
      <c r="Q33" s="1025" t="s">
        <v>46</v>
      </c>
      <c r="R33" s="967"/>
      <c r="S33" s="967"/>
      <c r="T33" s="968"/>
      <c r="U33" s="29" t="s">
        <v>48</v>
      </c>
    </row>
    <row r="34" spans="1:21" ht="12.75" customHeight="1">
      <c r="A34" s="280"/>
      <c r="B34" s="280"/>
      <c r="C34" s="280"/>
      <c r="D34" s="280"/>
      <c r="E34" s="280"/>
      <c r="F34" s="280"/>
      <c r="G34" s="280"/>
      <c r="H34" s="280"/>
      <c r="I34" s="280"/>
      <c r="J34" s="280"/>
      <c r="K34" s="280"/>
      <c r="L34" s="280"/>
      <c r="M34" s="280"/>
      <c r="N34" s="280"/>
      <c r="O34" s="280"/>
      <c r="P34" s="268"/>
      <c r="Q34" s="1026" t="s">
        <v>47</v>
      </c>
      <c r="R34" s="969"/>
      <c r="S34" s="969"/>
      <c r="T34" s="970"/>
      <c r="U34" s="971" t="s">
        <v>49</v>
      </c>
    </row>
    <row r="35" spans="1:21" ht="12.75" customHeight="1">
      <c r="A35" s="280"/>
      <c r="B35" s="280"/>
      <c r="C35" s="280"/>
      <c r="D35" s="280"/>
      <c r="E35" s="280"/>
      <c r="F35" s="280"/>
      <c r="G35" s="280"/>
      <c r="H35" s="280"/>
      <c r="I35" s="280"/>
      <c r="J35" s="280"/>
      <c r="K35" s="280"/>
      <c r="L35" s="280"/>
      <c r="M35" s="280"/>
      <c r="N35" s="280"/>
      <c r="O35" s="280"/>
      <c r="P35" s="268"/>
      <c r="Q35" s="830" t="s">
        <v>32</v>
      </c>
      <c r="R35" s="831"/>
      <c r="S35" s="831"/>
      <c r="T35" s="832"/>
      <c r="U35" s="971"/>
    </row>
    <row r="36" spans="1:21" ht="12.75" customHeight="1">
      <c r="A36" s="280"/>
      <c r="B36" s="280"/>
      <c r="C36" s="280"/>
      <c r="D36" s="280"/>
      <c r="E36" s="280"/>
      <c r="F36" s="280"/>
      <c r="G36" s="280"/>
      <c r="H36" s="280"/>
      <c r="I36" s="280"/>
      <c r="J36" s="280"/>
      <c r="K36" s="280"/>
      <c r="L36" s="280"/>
      <c r="M36" s="280"/>
      <c r="N36" s="280"/>
      <c r="O36" s="280"/>
      <c r="P36" s="268"/>
      <c r="Q36" s="833" t="s">
        <v>68</v>
      </c>
      <c r="R36" s="834"/>
      <c r="S36" s="834"/>
      <c r="T36" s="835"/>
      <c r="U36" s="971"/>
    </row>
    <row r="37" spans="1:21" ht="12.75">
      <c r="A37" s="280"/>
      <c r="B37" s="280"/>
      <c r="C37" s="280"/>
      <c r="D37" s="280"/>
      <c r="E37" s="280"/>
      <c r="F37" s="280"/>
      <c r="G37" s="280"/>
      <c r="H37" s="280"/>
      <c r="I37" s="280"/>
      <c r="J37" s="280"/>
      <c r="K37" s="280"/>
      <c r="L37" s="280"/>
      <c r="M37" s="280"/>
      <c r="N37" s="280"/>
      <c r="O37" s="280"/>
      <c r="P37" s="268"/>
      <c r="Q37" s="135">
        <v>19</v>
      </c>
      <c r="R37" s="61" t="s">
        <v>104</v>
      </c>
      <c r="S37" s="61" t="s">
        <v>191</v>
      </c>
      <c r="T37" s="61" t="s">
        <v>70</v>
      </c>
      <c r="U37" s="971"/>
    </row>
    <row r="38" spans="1:21" ht="26.25" thickBot="1">
      <c r="A38" s="240"/>
      <c r="B38" s="240"/>
      <c r="C38" s="240"/>
      <c r="D38" s="240"/>
      <c r="E38" s="240"/>
      <c r="F38" s="240"/>
      <c r="G38" s="240"/>
      <c r="H38" s="240"/>
      <c r="I38" s="240"/>
      <c r="J38" s="240"/>
      <c r="K38" s="240"/>
      <c r="L38" s="240"/>
      <c r="M38" s="240"/>
      <c r="N38" s="240"/>
      <c r="O38" s="240"/>
      <c r="P38" s="281"/>
      <c r="Q38" s="32" t="s">
        <v>43</v>
      </c>
      <c r="R38" s="31" t="s">
        <v>106</v>
      </c>
      <c r="S38" s="30" t="s">
        <v>107</v>
      </c>
      <c r="T38" s="30" t="s">
        <v>71</v>
      </c>
      <c r="U38" s="971"/>
    </row>
    <row r="39" spans="1:69" ht="28.5" customHeight="1" thickBot="1">
      <c r="A39" s="1180" t="s">
        <v>72</v>
      </c>
      <c r="B39" s="1183" t="s">
        <v>60</v>
      </c>
      <c r="C39" s="1258" t="s">
        <v>134</v>
      </c>
      <c r="D39" s="1388" t="s">
        <v>135</v>
      </c>
      <c r="E39" s="1437" t="s">
        <v>137</v>
      </c>
      <c r="F39" s="1183" t="s">
        <v>136</v>
      </c>
      <c r="G39" s="1438" t="s">
        <v>88</v>
      </c>
      <c r="H39" s="1439" t="s">
        <v>106</v>
      </c>
      <c r="I39" s="1437" t="s">
        <v>196</v>
      </c>
      <c r="J39" s="1183" t="s">
        <v>186</v>
      </c>
      <c r="K39" s="106" t="s">
        <v>187</v>
      </c>
      <c r="L39" s="107" t="s">
        <v>190</v>
      </c>
      <c r="M39" s="66"/>
      <c r="N39" s="67"/>
      <c r="O39" s="60"/>
      <c r="P39" s="65"/>
      <c r="Q39" s="213">
        <v>6</v>
      </c>
      <c r="R39" s="76">
        <v>3990</v>
      </c>
      <c r="S39" s="214">
        <v>0</v>
      </c>
      <c r="T39" s="77">
        <v>189</v>
      </c>
      <c r="U39" s="671">
        <v>0</v>
      </c>
      <c r="BN39" s="8"/>
      <c r="BO39" s="8"/>
      <c r="BP39" s="8"/>
      <c r="BQ39" s="8"/>
    </row>
    <row r="40" spans="1:69" ht="28.5" customHeight="1" thickBot="1">
      <c r="A40" s="1392"/>
      <c r="B40" s="1184"/>
      <c r="C40" s="1197"/>
      <c r="D40" s="1207"/>
      <c r="E40" s="1202"/>
      <c r="F40" s="1184"/>
      <c r="G40" s="1190"/>
      <c r="H40" s="1440"/>
      <c r="I40" s="1202"/>
      <c r="J40" s="1184"/>
      <c r="K40" s="44" t="s">
        <v>188</v>
      </c>
      <c r="L40" s="41" t="s">
        <v>189</v>
      </c>
      <c r="M40" s="64"/>
      <c r="N40" s="38"/>
      <c r="O40" s="59"/>
      <c r="P40" s="42"/>
      <c r="Q40" s="215">
        <v>3</v>
      </c>
      <c r="R40" s="216">
        <v>1638</v>
      </c>
      <c r="S40" s="217">
        <v>0</v>
      </c>
      <c r="T40" s="218">
        <v>49</v>
      </c>
      <c r="U40" s="672">
        <v>0</v>
      </c>
      <c r="BN40" s="8"/>
      <c r="BO40" s="8"/>
      <c r="BP40" s="8"/>
      <c r="BQ40" s="8"/>
    </row>
    <row r="41" spans="1:69" ht="28.5" customHeight="1" thickBot="1">
      <c r="A41" s="1392"/>
      <c r="B41" s="1184"/>
      <c r="C41" s="1197"/>
      <c r="D41" s="1207"/>
      <c r="E41" s="1202"/>
      <c r="F41" s="1184"/>
      <c r="G41" s="1192"/>
      <c r="H41" s="1441"/>
      <c r="I41" s="1203"/>
      <c r="J41" s="1171"/>
      <c r="K41" s="44" t="s">
        <v>62</v>
      </c>
      <c r="L41" s="41" t="s">
        <v>29</v>
      </c>
      <c r="M41" s="64"/>
      <c r="N41" s="88"/>
      <c r="O41" s="62"/>
      <c r="P41" s="36"/>
      <c r="Q41" s="215">
        <v>0</v>
      </c>
      <c r="R41" s="79">
        <v>1</v>
      </c>
      <c r="S41" s="219">
        <v>0</v>
      </c>
      <c r="T41" s="80">
        <v>1</v>
      </c>
      <c r="U41" s="672">
        <v>0</v>
      </c>
      <c r="BN41" s="8"/>
      <c r="BO41" s="8"/>
      <c r="BP41" s="8"/>
      <c r="BQ41" s="8"/>
    </row>
    <row r="42" spans="1:69" ht="28.5" customHeight="1" thickBot="1">
      <c r="A42" s="1392"/>
      <c r="B42" s="1184"/>
      <c r="C42" s="1197"/>
      <c r="D42" s="1207"/>
      <c r="E42" s="1202"/>
      <c r="F42" s="1184"/>
      <c r="G42" s="1189" t="s">
        <v>89</v>
      </c>
      <c r="H42" s="1186" t="s">
        <v>107</v>
      </c>
      <c r="I42" s="1175" t="s">
        <v>192</v>
      </c>
      <c r="J42" s="1170" t="s">
        <v>193</v>
      </c>
      <c r="K42" s="1189" t="s">
        <v>88</v>
      </c>
      <c r="L42" s="1505" t="s">
        <v>119</v>
      </c>
      <c r="M42" s="1201" t="s">
        <v>197</v>
      </c>
      <c r="N42" s="1184" t="s">
        <v>186</v>
      </c>
      <c r="O42" s="44" t="s">
        <v>187</v>
      </c>
      <c r="P42" s="41" t="s">
        <v>190</v>
      </c>
      <c r="Q42" s="215">
        <v>0</v>
      </c>
      <c r="R42" s="76">
        <v>0</v>
      </c>
      <c r="S42" s="214">
        <v>35</v>
      </c>
      <c r="T42" s="77">
        <v>1</v>
      </c>
      <c r="U42" s="672">
        <v>0</v>
      </c>
      <c r="BN42" s="8"/>
      <c r="BO42" s="8"/>
      <c r="BP42" s="8"/>
      <c r="BQ42" s="8"/>
    </row>
    <row r="43" spans="1:69" ht="28.5" customHeight="1" thickBot="1">
      <c r="A43" s="1392"/>
      <c r="B43" s="1184"/>
      <c r="C43" s="1197"/>
      <c r="D43" s="1207"/>
      <c r="E43" s="1202"/>
      <c r="F43" s="1184"/>
      <c r="G43" s="1190"/>
      <c r="H43" s="1187"/>
      <c r="I43" s="1199"/>
      <c r="J43" s="1184"/>
      <c r="K43" s="1190"/>
      <c r="L43" s="1506"/>
      <c r="M43" s="1202"/>
      <c r="N43" s="1184"/>
      <c r="O43" s="44" t="s">
        <v>188</v>
      </c>
      <c r="P43" s="41" t="s">
        <v>189</v>
      </c>
      <c r="Q43" s="215">
        <v>0</v>
      </c>
      <c r="R43" s="216">
        <v>0</v>
      </c>
      <c r="S43" s="217">
        <v>15</v>
      </c>
      <c r="T43" s="218">
        <v>0</v>
      </c>
      <c r="U43" s="672">
        <v>0</v>
      </c>
      <c r="BN43" s="8"/>
      <c r="BO43" s="8"/>
      <c r="BP43" s="8"/>
      <c r="BQ43" s="8"/>
    </row>
    <row r="44" spans="1:69" ht="28.5" customHeight="1" thickBot="1">
      <c r="A44" s="1392"/>
      <c r="B44" s="1184"/>
      <c r="C44" s="1197"/>
      <c r="D44" s="1207"/>
      <c r="E44" s="1202"/>
      <c r="F44" s="1184"/>
      <c r="G44" s="1192"/>
      <c r="H44" s="1267"/>
      <c r="I44" s="1199"/>
      <c r="J44" s="1184"/>
      <c r="K44" s="1192"/>
      <c r="L44" s="1507"/>
      <c r="M44" s="1203"/>
      <c r="N44" s="1171"/>
      <c r="O44" s="44" t="s">
        <v>62</v>
      </c>
      <c r="P44" s="41" t="s">
        <v>29</v>
      </c>
      <c r="Q44" s="215"/>
      <c r="R44" s="79"/>
      <c r="S44" s="219"/>
      <c r="T44" s="80"/>
      <c r="U44" s="672"/>
      <c r="BN44" s="8"/>
      <c r="BO44" s="8"/>
      <c r="BP44" s="8"/>
      <c r="BQ44" s="8"/>
    </row>
    <row r="45" spans="1:69" ht="28.5" customHeight="1" thickBot="1">
      <c r="A45" s="1392"/>
      <c r="B45" s="1184"/>
      <c r="C45" s="1197"/>
      <c r="D45" s="1207"/>
      <c r="E45" s="1202"/>
      <c r="F45" s="1184"/>
      <c r="G45" s="1189" t="s">
        <v>90</v>
      </c>
      <c r="H45" s="1186" t="s">
        <v>108</v>
      </c>
      <c r="I45" s="1202"/>
      <c r="J45" s="1184"/>
      <c r="K45" s="1189" t="s">
        <v>61</v>
      </c>
      <c r="L45" s="1186" t="s">
        <v>120</v>
      </c>
      <c r="M45" s="1201" t="s">
        <v>198</v>
      </c>
      <c r="N45" s="1184" t="s">
        <v>186</v>
      </c>
      <c r="O45" s="44" t="s">
        <v>187</v>
      </c>
      <c r="P45" s="41" t="s">
        <v>190</v>
      </c>
      <c r="Q45" s="215">
        <v>0</v>
      </c>
      <c r="R45" s="76">
        <v>0</v>
      </c>
      <c r="S45" s="214">
        <v>2</v>
      </c>
      <c r="T45" s="77">
        <v>1</v>
      </c>
      <c r="U45" s="672">
        <v>0</v>
      </c>
      <c r="BN45" s="8"/>
      <c r="BO45" s="8"/>
      <c r="BP45" s="8"/>
      <c r="BQ45" s="8"/>
    </row>
    <row r="46" spans="1:69" ht="28.5" customHeight="1" thickBot="1">
      <c r="A46" s="1392"/>
      <c r="B46" s="1184"/>
      <c r="C46" s="1197"/>
      <c r="D46" s="1207"/>
      <c r="E46" s="1202"/>
      <c r="F46" s="1184"/>
      <c r="G46" s="1192"/>
      <c r="H46" s="1267"/>
      <c r="I46" s="1202"/>
      <c r="J46" s="1184"/>
      <c r="K46" s="1190"/>
      <c r="L46" s="1187"/>
      <c r="M46" s="1202"/>
      <c r="N46" s="1184"/>
      <c r="O46" s="44" t="s">
        <v>188</v>
      </c>
      <c r="P46" s="41" t="s">
        <v>189</v>
      </c>
      <c r="Q46" s="215"/>
      <c r="R46" s="216"/>
      <c r="S46" s="217"/>
      <c r="T46" s="218"/>
      <c r="U46" s="672"/>
      <c r="BN46" s="8"/>
      <c r="BO46" s="8"/>
      <c r="BP46" s="8"/>
      <c r="BQ46" s="8"/>
    </row>
    <row r="47" spans="1:69" ht="28.5" customHeight="1" thickBot="1">
      <c r="A47" s="1392"/>
      <c r="B47" s="1184"/>
      <c r="C47" s="1197"/>
      <c r="D47" s="1207"/>
      <c r="E47" s="1202"/>
      <c r="F47" s="1184"/>
      <c r="G47" s="1189" t="s">
        <v>111</v>
      </c>
      <c r="H47" s="1186" t="s">
        <v>34</v>
      </c>
      <c r="I47" s="1202"/>
      <c r="J47" s="1184"/>
      <c r="K47" s="1192"/>
      <c r="L47" s="1267"/>
      <c r="M47" s="1203"/>
      <c r="N47" s="1171"/>
      <c r="O47" s="44" t="s">
        <v>62</v>
      </c>
      <c r="P47" s="41" t="s">
        <v>29</v>
      </c>
      <c r="Q47" s="215"/>
      <c r="R47" s="82"/>
      <c r="S47" s="220"/>
      <c r="T47" s="83"/>
      <c r="U47" s="672"/>
      <c r="BN47" s="8"/>
      <c r="BO47" s="8"/>
      <c r="BP47" s="8"/>
      <c r="BQ47" s="8"/>
    </row>
    <row r="48" spans="1:69" ht="28.5" customHeight="1">
      <c r="A48" s="1392"/>
      <c r="B48" s="1184"/>
      <c r="C48" s="1259"/>
      <c r="D48" s="1207"/>
      <c r="E48" s="1202"/>
      <c r="F48" s="1184"/>
      <c r="G48" s="1192"/>
      <c r="H48" s="1267"/>
      <c r="I48" s="1203"/>
      <c r="J48" s="1171"/>
      <c r="K48" s="44" t="s">
        <v>102</v>
      </c>
      <c r="L48" s="41" t="s">
        <v>194</v>
      </c>
      <c r="M48" s="64"/>
      <c r="N48" s="38"/>
      <c r="O48" s="59"/>
      <c r="P48" s="42"/>
      <c r="Q48" s="215">
        <v>0</v>
      </c>
      <c r="R48" s="221">
        <v>0</v>
      </c>
      <c r="S48" s="201">
        <v>1674</v>
      </c>
      <c r="T48" s="222">
        <v>98</v>
      </c>
      <c r="U48" s="721">
        <v>0</v>
      </c>
      <c r="BN48" s="8"/>
      <c r="BO48" s="8"/>
      <c r="BP48" s="8"/>
      <c r="BQ48" s="8"/>
    </row>
    <row r="49" spans="1:69" ht="15.75" customHeight="1" thickBot="1">
      <c r="A49" s="1182"/>
      <c r="B49" s="1185"/>
      <c r="C49" s="48">
        <v>0</v>
      </c>
      <c r="D49" s="70" t="s">
        <v>63</v>
      </c>
      <c r="E49" s="71"/>
      <c r="F49" s="72"/>
      <c r="G49" s="73"/>
      <c r="H49" s="70"/>
      <c r="I49" s="71"/>
      <c r="J49" s="72"/>
      <c r="K49" s="73"/>
      <c r="L49" s="70"/>
      <c r="M49" s="71"/>
      <c r="N49" s="72"/>
      <c r="O49" s="73"/>
      <c r="P49" s="70"/>
      <c r="Q49" s="170">
        <v>67</v>
      </c>
      <c r="R49" s="223">
        <v>0</v>
      </c>
      <c r="S49" s="203">
        <v>0</v>
      </c>
      <c r="T49" s="224">
        <v>9999</v>
      </c>
      <c r="U49" s="204">
        <v>3132</v>
      </c>
      <c r="BN49" s="8"/>
      <c r="BO49" s="8"/>
      <c r="BP49" s="8"/>
      <c r="BQ49" s="8"/>
    </row>
  </sheetData>
  <sheetProtection/>
  <mergeCells count="82">
    <mergeCell ref="Q11:U11"/>
    <mergeCell ref="Q12:U12"/>
    <mergeCell ref="Q13:T13"/>
    <mergeCell ref="Q14:T14"/>
    <mergeCell ref="U14:U18"/>
    <mergeCell ref="Q15:T15"/>
    <mergeCell ref="Q16:T16"/>
    <mergeCell ref="A19:A29"/>
    <mergeCell ref="B19:B29"/>
    <mergeCell ref="C19:C28"/>
    <mergeCell ref="D19:D28"/>
    <mergeCell ref="E19:E28"/>
    <mergeCell ref="F19:F28"/>
    <mergeCell ref="G19:G21"/>
    <mergeCell ref="H19:H21"/>
    <mergeCell ref="G22:G24"/>
    <mergeCell ref="H22:H24"/>
    <mergeCell ref="G25:G26"/>
    <mergeCell ref="H25:H26"/>
    <mergeCell ref="G27:G28"/>
    <mergeCell ref="H27:H28"/>
    <mergeCell ref="I19:I21"/>
    <mergeCell ref="J19:J21"/>
    <mergeCell ref="Q19:Q29"/>
    <mergeCell ref="R19:T19"/>
    <mergeCell ref="R20:T20"/>
    <mergeCell ref="R21:T21"/>
    <mergeCell ref="I22:I28"/>
    <mergeCell ref="J22:J28"/>
    <mergeCell ref="K22:K24"/>
    <mergeCell ref="L22:L24"/>
    <mergeCell ref="M22:M24"/>
    <mergeCell ref="N22:N24"/>
    <mergeCell ref="R22:T22"/>
    <mergeCell ref="R23:T23"/>
    <mergeCell ref="R24:T24"/>
    <mergeCell ref="R26:T26"/>
    <mergeCell ref="K25:K27"/>
    <mergeCell ref="L25:L27"/>
    <mergeCell ref="R27:T27"/>
    <mergeCell ref="R28:R29"/>
    <mergeCell ref="S28:T29"/>
    <mergeCell ref="M25:M27"/>
    <mergeCell ref="N25:N27"/>
    <mergeCell ref="T5:T7"/>
    <mergeCell ref="I42:I48"/>
    <mergeCell ref="J42:J48"/>
    <mergeCell ref="K42:K44"/>
    <mergeCell ref="L42:L44"/>
    <mergeCell ref="M45:M47"/>
    <mergeCell ref="N45:N47"/>
    <mergeCell ref="K45:K47"/>
    <mergeCell ref="L45:L47"/>
    <mergeCell ref="R25:T25"/>
    <mergeCell ref="G42:G44"/>
    <mergeCell ref="H42:H44"/>
    <mergeCell ref="M42:M44"/>
    <mergeCell ref="N42:N44"/>
    <mergeCell ref="G39:G41"/>
    <mergeCell ref="H39:H41"/>
    <mergeCell ref="I39:I41"/>
    <mergeCell ref="J39:J41"/>
    <mergeCell ref="G47:G48"/>
    <mergeCell ref="H47:H48"/>
    <mergeCell ref="G45:G46"/>
    <mergeCell ref="A39:A49"/>
    <mergeCell ref="B39:B49"/>
    <mergeCell ref="C39:C48"/>
    <mergeCell ref="D39:D48"/>
    <mergeCell ref="E39:E48"/>
    <mergeCell ref="F39:F48"/>
    <mergeCell ref="H45:H46"/>
    <mergeCell ref="U19:U29"/>
    <mergeCell ref="U5:U8"/>
    <mergeCell ref="Q31:U31"/>
    <mergeCell ref="Q32:U32"/>
    <mergeCell ref="Q33:T33"/>
    <mergeCell ref="Q34:T34"/>
    <mergeCell ref="U34:U38"/>
    <mergeCell ref="Q35:T35"/>
    <mergeCell ref="Q36:T36"/>
    <mergeCell ref="S6:S7"/>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60" r:id="rId1"/>
  <headerFooter alignWithMargins="0">
    <oddHeader>&amp;C&amp;"Arial,Bold"&amp;12PTYPEWK IT00</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CB58"/>
  <sheetViews>
    <sheetView view="pageBreakPreview" zoomScale="75" zoomScaleSheetLayoutView="75" zoomScalePageLayoutView="0" workbookViewId="0" topLeftCell="A1">
      <selection activeCell="A1" sqref="A1"/>
    </sheetView>
  </sheetViews>
  <sheetFormatPr defaultColWidth="9.140625" defaultRowHeight="12.75"/>
  <cols>
    <col min="1" max="1" width="5.28125" style="8" customWidth="1"/>
    <col min="2" max="3" width="3.57421875" style="8" customWidth="1"/>
    <col min="4" max="4" width="42.28125" style="8" customWidth="1"/>
    <col min="5" max="5" width="4.28125" style="8" customWidth="1"/>
    <col min="6" max="6" width="3.57421875" style="8" customWidth="1"/>
    <col min="7" max="7" width="4.28125" style="8" customWidth="1"/>
    <col min="8" max="8" width="47.28125" style="8" customWidth="1"/>
    <col min="9" max="10" width="11.7109375" style="8" customWidth="1"/>
    <col min="11" max="11" width="10.28125" style="5" customWidth="1"/>
    <col min="12" max="12" width="10.28125" style="28" customWidth="1"/>
    <col min="13" max="80" width="9.140625" style="28" customWidth="1"/>
    <col min="81" max="16384" width="9.140625" style="8" customWidth="1"/>
  </cols>
  <sheetData>
    <row r="1" spans="1:5" ht="12.75">
      <c r="A1" s="1" t="s">
        <v>504</v>
      </c>
      <c r="E1" s="1"/>
    </row>
    <row r="2" spans="1:2" ht="12.75">
      <c r="A2" t="s">
        <v>27</v>
      </c>
      <c r="B2" s="8" t="s">
        <v>177</v>
      </c>
    </row>
    <row r="3" ht="12.75"/>
    <row r="4" spans="2:6" ht="12.75">
      <c r="B4" s="3"/>
      <c r="F4" s="3"/>
    </row>
    <row r="5" spans="1:13" ht="12.75">
      <c r="A5" s="4">
        <v>-1</v>
      </c>
      <c r="B5" s="5"/>
      <c r="C5" s="4" t="s">
        <v>28</v>
      </c>
      <c r="D5" s="6"/>
      <c r="E5" s="4"/>
      <c r="F5" s="5"/>
      <c r="G5" s="4"/>
      <c r="J5" s="11">
        <f>SUM(L27:L58,K53:K58)</f>
        <v>9611</v>
      </c>
      <c r="K5" s="484">
        <f>SUM(J5)</f>
        <v>9611</v>
      </c>
      <c r="L5" s="484">
        <f>SUM(K5)</f>
        <v>9611</v>
      </c>
      <c r="M5" s="8"/>
    </row>
    <row r="6" spans="1:13" ht="12.75">
      <c r="A6" s="285">
        <v>1</v>
      </c>
      <c r="B6" s="13"/>
      <c r="C6" s="207" t="s">
        <v>178</v>
      </c>
      <c r="D6" s="14"/>
      <c r="E6" s="14"/>
      <c r="F6" s="18"/>
      <c r="G6" s="208"/>
      <c r="J6" s="560">
        <f aca="true" t="shared" si="0" ref="J6:J15">SUM(K27,K39)</f>
        <v>4345</v>
      </c>
      <c r="K6" s="1229">
        <f>SUM(J6:J19)</f>
        <v>11079</v>
      </c>
      <c r="L6" s="1162">
        <f>SUM(K6:K20)</f>
        <v>11290</v>
      </c>
      <c r="M6" s="8"/>
    </row>
    <row r="7" spans="1:13" ht="12.75">
      <c r="A7" s="285">
        <v>2</v>
      </c>
      <c r="B7" s="13"/>
      <c r="C7" s="207" t="s">
        <v>179</v>
      </c>
      <c r="D7" s="14"/>
      <c r="E7" s="14"/>
      <c r="F7" s="18"/>
      <c r="G7" s="208"/>
      <c r="J7" s="560">
        <f t="shared" si="0"/>
        <v>2780</v>
      </c>
      <c r="K7" s="1165"/>
      <c r="L7" s="1163"/>
      <c r="M7" s="8"/>
    </row>
    <row r="8" spans="1:13" ht="12.75">
      <c r="A8" s="285">
        <v>3</v>
      </c>
      <c r="B8" s="13"/>
      <c r="C8" s="207" t="s">
        <v>180</v>
      </c>
      <c r="D8" s="14"/>
      <c r="E8" s="14"/>
      <c r="F8" s="18"/>
      <c r="G8" s="208"/>
      <c r="J8" s="560">
        <f t="shared" si="0"/>
        <v>782</v>
      </c>
      <c r="K8" s="1165"/>
      <c r="L8" s="1163"/>
      <c r="M8" s="8"/>
    </row>
    <row r="9" spans="1:13" ht="12.75">
      <c r="A9" s="285">
        <v>4</v>
      </c>
      <c r="B9" s="13"/>
      <c r="C9" s="207" t="s">
        <v>181</v>
      </c>
      <c r="D9" s="14"/>
      <c r="E9" s="14"/>
      <c r="F9" s="18"/>
      <c r="G9" s="208"/>
      <c r="J9" s="560">
        <f t="shared" si="0"/>
        <v>468</v>
      </c>
      <c r="K9" s="1165"/>
      <c r="L9" s="1163"/>
      <c r="M9" s="8"/>
    </row>
    <row r="10" spans="1:13" ht="12.75">
      <c r="A10" s="285">
        <v>5</v>
      </c>
      <c r="B10" s="13"/>
      <c r="C10" s="207" t="s">
        <v>182</v>
      </c>
      <c r="D10" s="14"/>
      <c r="E10" s="14"/>
      <c r="F10" s="18"/>
      <c r="G10" s="208"/>
      <c r="J10" s="560">
        <f t="shared" si="0"/>
        <v>250</v>
      </c>
      <c r="K10" s="1165"/>
      <c r="L10" s="1163"/>
      <c r="M10" s="8"/>
    </row>
    <row r="11" spans="1:13" ht="12.75">
      <c r="A11" s="285">
        <v>6</v>
      </c>
      <c r="B11" s="13"/>
      <c r="C11" s="207" t="s">
        <v>183</v>
      </c>
      <c r="D11" s="14"/>
      <c r="E11" s="14"/>
      <c r="F11" s="18"/>
      <c r="G11" s="208"/>
      <c r="J11" s="560">
        <f t="shared" si="0"/>
        <v>431</v>
      </c>
      <c r="K11" s="1165"/>
      <c r="L11" s="1163"/>
      <c r="M11" s="8"/>
    </row>
    <row r="12" spans="1:13" ht="12.75">
      <c r="A12" s="285">
        <v>7</v>
      </c>
      <c r="B12" s="13"/>
      <c r="C12" s="207" t="s">
        <v>33</v>
      </c>
      <c r="D12" s="14"/>
      <c r="E12" s="14"/>
      <c r="F12" s="18"/>
      <c r="G12" s="208"/>
      <c r="J12" s="560">
        <f t="shared" si="0"/>
        <v>168</v>
      </c>
      <c r="K12" s="1165"/>
      <c r="L12" s="1163"/>
      <c r="M12" s="8"/>
    </row>
    <row r="13" spans="1:13" ht="12.75">
      <c r="A13" s="285">
        <v>8</v>
      </c>
      <c r="B13" s="13"/>
      <c r="C13" s="207" t="s">
        <v>184</v>
      </c>
      <c r="D13" s="14"/>
      <c r="E13" s="14"/>
      <c r="F13" s="18"/>
      <c r="G13" s="208"/>
      <c r="J13" s="560">
        <f t="shared" si="0"/>
        <v>1191</v>
      </c>
      <c r="K13" s="1165"/>
      <c r="L13" s="1163"/>
      <c r="M13" s="8"/>
    </row>
    <row r="14" spans="1:13" ht="12.75">
      <c r="A14" s="285">
        <v>9</v>
      </c>
      <c r="B14" s="13"/>
      <c r="C14" s="207" t="s">
        <v>185</v>
      </c>
      <c r="D14" s="14"/>
      <c r="E14" s="14"/>
      <c r="F14" s="18"/>
      <c r="G14" s="208"/>
      <c r="J14" s="560">
        <f t="shared" si="0"/>
        <v>379</v>
      </c>
      <c r="K14" s="1165"/>
      <c r="L14" s="1163"/>
      <c r="M14" s="8"/>
    </row>
    <row r="15" spans="1:13" ht="12.75">
      <c r="A15" s="285">
        <v>10</v>
      </c>
      <c r="B15" s="13"/>
      <c r="C15" s="207" t="s">
        <v>34</v>
      </c>
      <c r="D15" s="14"/>
      <c r="E15" s="14"/>
      <c r="F15" s="18"/>
      <c r="G15" s="208"/>
      <c r="J15" s="560">
        <f t="shared" si="0"/>
        <v>205</v>
      </c>
      <c r="K15" s="1165"/>
      <c r="L15" s="1163"/>
      <c r="M15" s="8"/>
    </row>
    <row r="16" spans="1:13" ht="12.75">
      <c r="A16" s="285">
        <v>19</v>
      </c>
      <c r="B16" s="13"/>
      <c r="C16" s="207" t="s">
        <v>43</v>
      </c>
      <c r="D16" s="14"/>
      <c r="E16" s="14"/>
      <c r="F16" s="18"/>
      <c r="G16" s="208"/>
      <c r="J16" s="560">
        <f>SUM(K37)</f>
        <v>76</v>
      </c>
      <c r="K16" s="1165"/>
      <c r="L16" s="1163"/>
      <c r="M16" s="8"/>
    </row>
    <row r="17" spans="1:13" ht="12.75">
      <c r="A17" s="285">
        <v>20</v>
      </c>
      <c r="B17" s="13"/>
      <c r="C17" s="207" t="s">
        <v>35</v>
      </c>
      <c r="D17" s="14"/>
      <c r="E17" s="14"/>
      <c r="F17" s="18"/>
      <c r="G17" s="208"/>
      <c r="J17" s="560">
        <f>SUM(K38,K49)</f>
        <v>0</v>
      </c>
      <c r="K17" s="1165"/>
      <c r="L17" s="1163"/>
      <c r="M17" s="8"/>
    </row>
    <row r="18" spans="1:13" ht="12.75">
      <c r="A18" s="285">
        <v>21</v>
      </c>
      <c r="B18" s="18"/>
      <c r="C18" s="207" t="s">
        <v>376</v>
      </c>
      <c r="D18" s="14"/>
      <c r="E18" s="14"/>
      <c r="F18" s="18"/>
      <c r="G18" s="208"/>
      <c r="J18" s="560">
        <f>SUM(K50)</f>
        <v>3</v>
      </c>
      <c r="K18" s="1165"/>
      <c r="L18" s="1163"/>
      <c r="M18" s="8"/>
    </row>
    <row r="19" spans="1:13" ht="12.75">
      <c r="A19" s="285">
        <v>22</v>
      </c>
      <c r="B19" s="18"/>
      <c r="C19" s="207" t="s">
        <v>368</v>
      </c>
      <c r="D19" s="14"/>
      <c r="E19" s="14"/>
      <c r="F19" s="18"/>
      <c r="G19" s="208"/>
      <c r="J19" s="560">
        <f>SUM(K51)</f>
        <v>1</v>
      </c>
      <c r="K19" s="1230"/>
      <c r="L19" s="1163"/>
      <c r="M19" s="8"/>
    </row>
    <row r="20" spans="1:13" ht="12.75" customHeight="1">
      <c r="A20" s="23" t="s">
        <v>29</v>
      </c>
      <c r="B20" s="5"/>
      <c r="C20" s="4" t="s">
        <v>30</v>
      </c>
      <c r="E20" s="23"/>
      <c r="F20" s="5"/>
      <c r="G20" s="4"/>
      <c r="J20" s="24">
        <f>SUM(K52)</f>
        <v>211</v>
      </c>
      <c r="K20" s="485">
        <f>SUM(J20)</f>
        <v>211</v>
      </c>
      <c r="L20" s="1164"/>
      <c r="M20" s="8"/>
    </row>
    <row r="21" spans="1:13" ht="13.5" thickBot="1">
      <c r="A21" s="20"/>
      <c r="B21" s="21"/>
      <c r="E21" s="20"/>
      <c r="F21" s="21"/>
      <c r="J21" s="26"/>
      <c r="K21" s="26"/>
      <c r="L21" s="55">
        <f>SUM(L5:L20)</f>
        <v>20901</v>
      </c>
      <c r="M21" s="8"/>
    </row>
    <row r="22" spans="1:10" ht="14.25" thickBot="1" thickTop="1">
      <c r="A22" s="1" t="s">
        <v>504</v>
      </c>
      <c r="B22" s="21"/>
      <c r="E22" s="20"/>
      <c r="F22" s="21"/>
      <c r="I22" s="25"/>
      <c r="J22" s="12"/>
    </row>
    <row r="23" spans="1:12" ht="12.75" customHeight="1">
      <c r="A23" s="280"/>
      <c r="B23" s="280"/>
      <c r="C23" s="280"/>
      <c r="D23" s="280"/>
      <c r="E23" s="280"/>
      <c r="F23" s="280"/>
      <c r="G23" s="280"/>
      <c r="H23" s="268"/>
      <c r="I23" s="1024" t="s">
        <v>44</v>
      </c>
      <c r="J23" s="986"/>
      <c r="K23" s="1017" t="s">
        <v>44</v>
      </c>
      <c r="L23" s="987"/>
    </row>
    <row r="24" spans="1:12" ht="12.75">
      <c r="A24" s="280"/>
      <c r="B24" s="280"/>
      <c r="C24" s="280"/>
      <c r="D24" s="280"/>
      <c r="E24" s="280"/>
      <c r="F24" s="280"/>
      <c r="G24" s="280"/>
      <c r="H24" s="268"/>
      <c r="I24" s="1025" t="s">
        <v>45</v>
      </c>
      <c r="J24" s="967"/>
      <c r="K24" s="1019" t="s">
        <v>45</v>
      </c>
      <c r="L24" s="988"/>
    </row>
    <row r="25" spans="1:12" ht="12.75">
      <c r="A25" s="280"/>
      <c r="B25" s="280"/>
      <c r="C25" s="280"/>
      <c r="D25" s="280"/>
      <c r="E25" s="280"/>
      <c r="F25" s="280"/>
      <c r="G25" s="280"/>
      <c r="H25" s="268"/>
      <c r="I25" s="99" t="s">
        <v>46</v>
      </c>
      <c r="J25" s="650" t="s">
        <v>48</v>
      </c>
      <c r="K25" s="756" t="s">
        <v>46</v>
      </c>
      <c r="L25" s="29" t="s">
        <v>48</v>
      </c>
    </row>
    <row r="26" spans="1:12" ht="12.75" customHeight="1" thickBot="1">
      <c r="A26" s="240"/>
      <c r="B26" s="240"/>
      <c r="C26" s="240"/>
      <c r="D26" s="240"/>
      <c r="E26" s="240"/>
      <c r="F26" s="240"/>
      <c r="G26" s="240"/>
      <c r="H26" s="281"/>
      <c r="I26" s="294" t="s">
        <v>47</v>
      </c>
      <c r="J26" s="136" t="s">
        <v>49</v>
      </c>
      <c r="K26" s="678" t="s">
        <v>47</v>
      </c>
      <c r="L26" s="47" t="s">
        <v>49</v>
      </c>
    </row>
    <row r="27" spans="1:80" ht="15.75" customHeight="1">
      <c r="A27" s="1519" t="s">
        <v>32</v>
      </c>
      <c r="B27" s="1183" t="s">
        <v>505</v>
      </c>
      <c r="C27" s="96">
        <v>1</v>
      </c>
      <c r="D27" s="107" t="s">
        <v>178</v>
      </c>
      <c r="E27" s="66"/>
      <c r="F27" s="67"/>
      <c r="G27" s="96"/>
      <c r="H27" s="130"/>
      <c r="I27" s="1526" t="s">
        <v>32</v>
      </c>
      <c r="J27" s="1513">
        <v>-1</v>
      </c>
      <c r="K27" s="757">
        <v>2487</v>
      </c>
      <c r="L27" s="52">
        <v>0</v>
      </c>
      <c r="M27" s="34"/>
      <c r="T27" s="34"/>
      <c r="BY27" s="8"/>
      <c r="BZ27" s="8"/>
      <c r="CA27" s="8"/>
      <c r="CB27" s="8"/>
    </row>
    <row r="28" spans="1:80" ht="12.75">
      <c r="A28" s="1181"/>
      <c r="B28" s="1184"/>
      <c r="C28" s="93">
        <v>2</v>
      </c>
      <c r="D28" s="40" t="s">
        <v>179</v>
      </c>
      <c r="E28" s="39"/>
      <c r="F28" s="88"/>
      <c r="G28" s="93"/>
      <c r="H28" s="131"/>
      <c r="I28" s="1524"/>
      <c r="J28" s="1525"/>
      <c r="K28" s="758">
        <v>2067</v>
      </c>
      <c r="L28" s="53">
        <v>0</v>
      </c>
      <c r="M28" s="34"/>
      <c r="T28" s="34"/>
      <c r="BY28" s="8"/>
      <c r="BZ28" s="8"/>
      <c r="CA28" s="8"/>
      <c r="CB28" s="8"/>
    </row>
    <row r="29" spans="1:80" ht="12.75">
      <c r="A29" s="1181"/>
      <c r="B29" s="1184"/>
      <c r="C29" s="93">
        <v>3</v>
      </c>
      <c r="D29" s="40" t="s">
        <v>180</v>
      </c>
      <c r="E29" s="39"/>
      <c r="F29" s="88"/>
      <c r="G29" s="93"/>
      <c r="H29" s="131"/>
      <c r="I29" s="1524"/>
      <c r="J29" s="1525"/>
      <c r="K29" s="758">
        <v>582</v>
      </c>
      <c r="L29" s="53">
        <v>0</v>
      </c>
      <c r="T29" s="34"/>
      <c r="BY29" s="8"/>
      <c r="BZ29" s="8"/>
      <c r="CA29" s="8"/>
      <c r="CB29" s="8"/>
    </row>
    <row r="30" spans="1:80" ht="12.75">
      <c r="A30" s="1181"/>
      <c r="B30" s="1184"/>
      <c r="C30" s="93">
        <v>4</v>
      </c>
      <c r="D30" s="40" t="s">
        <v>181</v>
      </c>
      <c r="E30" s="39"/>
      <c r="F30" s="88"/>
      <c r="G30" s="93"/>
      <c r="H30" s="131"/>
      <c r="I30" s="1524"/>
      <c r="J30" s="1525"/>
      <c r="K30" s="758">
        <v>332</v>
      </c>
      <c r="L30" s="53">
        <v>0</v>
      </c>
      <c r="T30" s="34"/>
      <c r="BY30" s="8"/>
      <c r="BZ30" s="8"/>
      <c r="CA30" s="8"/>
      <c r="CB30" s="8"/>
    </row>
    <row r="31" spans="1:80" ht="12.75">
      <c r="A31" s="1181"/>
      <c r="B31" s="1184"/>
      <c r="C31" s="93">
        <v>5</v>
      </c>
      <c r="D31" s="40" t="s">
        <v>182</v>
      </c>
      <c r="E31" s="39"/>
      <c r="F31" s="88"/>
      <c r="G31" s="93"/>
      <c r="H31" s="131"/>
      <c r="I31" s="1524"/>
      <c r="J31" s="1525"/>
      <c r="K31" s="758">
        <v>161</v>
      </c>
      <c r="L31" s="53">
        <v>0</v>
      </c>
      <c r="BY31" s="8"/>
      <c r="BZ31" s="8"/>
      <c r="CA31" s="8"/>
      <c r="CB31" s="8"/>
    </row>
    <row r="32" spans="1:80" ht="12.75">
      <c r="A32" s="1181"/>
      <c r="B32" s="1184"/>
      <c r="C32" s="93">
        <v>6</v>
      </c>
      <c r="D32" s="40" t="s">
        <v>183</v>
      </c>
      <c r="E32" s="39"/>
      <c r="F32" s="88"/>
      <c r="G32" s="93"/>
      <c r="H32" s="131"/>
      <c r="I32" s="1524"/>
      <c r="J32" s="1525"/>
      <c r="K32" s="758">
        <v>394</v>
      </c>
      <c r="L32" s="53">
        <v>0</v>
      </c>
      <c r="BY32" s="8"/>
      <c r="BZ32" s="8"/>
      <c r="CA32" s="8"/>
      <c r="CB32" s="8"/>
    </row>
    <row r="33" spans="1:80" ht="12.75">
      <c r="A33" s="1181"/>
      <c r="B33" s="1184"/>
      <c r="C33" s="93">
        <v>7</v>
      </c>
      <c r="D33" s="40" t="s">
        <v>33</v>
      </c>
      <c r="E33" s="39"/>
      <c r="F33" s="88"/>
      <c r="G33" s="93"/>
      <c r="H33" s="131"/>
      <c r="I33" s="1524"/>
      <c r="J33" s="1525"/>
      <c r="K33" s="759">
        <v>123</v>
      </c>
      <c r="L33" s="54">
        <v>0</v>
      </c>
      <c r="BY33" s="8"/>
      <c r="BZ33" s="8"/>
      <c r="CA33" s="8"/>
      <c r="CB33" s="8"/>
    </row>
    <row r="34" spans="1:80" ht="12.75">
      <c r="A34" s="1181"/>
      <c r="B34" s="1184"/>
      <c r="C34" s="93">
        <v>8</v>
      </c>
      <c r="D34" s="40" t="s">
        <v>184</v>
      </c>
      <c r="E34" s="39"/>
      <c r="F34" s="88"/>
      <c r="G34" s="93"/>
      <c r="H34" s="131"/>
      <c r="I34" s="1524"/>
      <c r="J34" s="1525"/>
      <c r="K34" s="759">
        <v>696</v>
      </c>
      <c r="L34" s="54">
        <v>0</v>
      </c>
      <c r="BY34" s="8"/>
      <c r="BZ34" s="8"/>
      <c r="CA34" s="8"/>
      <c r="CB34" s="8"/>
    </row>
    <row r="35" spans="1:80" ht="12.75">
      <c r="A35" s="1181"/>
      <c r="B35" s="1184"/>
      <c r="C35" s="93">
        <v>9</v>
      </c>
      <c r="D35" s="40" t="s">
        <v>185</v>
      </c>
      <c r="E35" s="39"/>
      <c r="F35" s="88"/>
      <c r="G35" s="93"/>
      <c r="H35" s="131"/>
      <c r="I35" s="1524"/>
      <c r="J35" s="1525"/>
      <c r="K35" s="759">
        <v>316</v>
      </c>
      <c r="L35" s="54">
        <v>0</v>
      </c>
      <c r="BY35" s="8"/>
      <c r="BZ35" s="8"/>
      <c r="CA35" s="8"/>
      <c r="CB35" s="8"/>
    </row>
    <row r="36" spans="1:80" ht="12.75">
      <c r="A36" s="1181"/>
      <c r="B36" s="1184"/>
      <c r="C36" s="93">
        <v>10</v>
      </c>
      <c r="D36" s="40" t="s">
        <v>34</v>
      </c>
      <c r="E36" s="39"/>
      <c r="F36" s="88"/>
      <c r="G36" s="93"/>
      <c r="H36" s="131"/>
      <c r="I36" s="1524"/>
      <c r="J36" s="1525"/>
      <c r="K36" s="759">
        <v>197</v>
      </c>
      <c r="L36" s="54">
        <v>0</v>
      </c>
      <c r="BY36" s="8"/>
      <c r="BZ36" s="8"/>
      <c r="CA36" s="8"/>
      <c r="CB36" s="8"/>
    </row>
    <row r="37" spans="1:80" ht="12.75">
      <c r="A37" s="1181"/>
      <c r="B37" s="1184"/>
      <c r="C37" s="93">
        <v>19</v>
      </c>
      <c r="D37" s="40" t="s">
        <v>43</v>
      </c>
      <c r="E37" s="39"/>
      <c r="F37" s="88"/>
      <c r="G37" s="93"/>
      <c r="H37" s="131"/>
      <c r="I37" s="1524"/>
      <c r="J37" s="1525"/>
      <c r="K37" s="759">
        <v>76</v>
      </c>
      <c r="L37" s="54">
        <v>0</v>
      </c>
      <c r="M37" s="34"/>
      <c r="BY37" s="8"/>
      <c r="BZ37" s="8"/>
      <c r="CA37" s="8"/>
      <c r="CB37" s="8"/>
    </row>
    <row r="38" spans="1:80" ht="12.75">
      <c r="A38" s="1181"/>
      <c r="B38" s="1184"/>
      <c r="C38" s="45">
        <v>20</v>
      </c>
      <c r="D38" s="40" t="s">
        <v>35</v>
      </c>
      <c r="E38" s="39"/>
      <c r="F38" s="88"/>
      <c r="G38" s="93"/>
      <c r="H38" s="131"/>
      <c r="I38" s="1527"/>
      <c r="J38" s="1525"/>
      <c r="K38" s="759"/>
      <c r="L38" s="54"/>
      <c r="BY38" s="8"/>
      <c r="BZ38" s="8"/>
      <c r="CA38" s="8"/>
      <c r="CB38" s="8"/>
    </row>
    <row r="39" spans="1:80" ht="15.75" customHeight="1">
      <c r="A39" s="1181"/>
      <c r="B39" s="1184"/>
      <c r="C39" s="1196">
        <v>12</v>
      </c>
      <c r="D39" s="1520" t="s">
        <v>31</v>
      </c>
      <c r="E39" s="1201" t="s">
        <v>109</v>
      </c>
      <c r="F39" s="1170" t="s">
        <v>110</v>
      </c>
      <c r="G39" s="46">
        <v>1</v>
      </c>
      <c r="H39" s="41" t="s">
        <v>178</v>
      </c>
      <c r="I39" s="1523" t="s">
        <v>109</v>
      </c>
      <c r="J39" s="1525"/>
      <c r="K39" s="759">
        <v>1858</v>
      </c>
      <c r="L39" s="205">
        <v>0</v>
      </c>
      <c r="M39" s="34"/>
      <c r="BY39" s="8"/>
      <c r="BZ39" s="8"/>
      <c r="CA39" s="8"/>
      <c r="CB39" s="8"/>
    </row>
    <row r="40" spans="1:80" ht="12.75">
      <c r="A40" s="1181"/>
      <c r="B40" s="1184"/>
      <c r="C40" s="1197"/>
      <c r="D40" s="1521"/>
      <c r="E40" s="1202"/>
      <c r="F40" s="1184"/>
      <c r="G40" s="93">
        <v>2</v>
      </c>
      <c r="H40" s="40" t="s">
        <v>179</v>
      </c>
      <c r="I40" s="1524"/>
      <c r="J40" s="1525"/>
      <c r="K40" s="759">
        <v>713</v>
      </c>
      <c r="L40" s="205">
        <v>0</v>
      </c>
      <c r="BY40" s="8"/>
      <c r="BZ40" s="8"/>
      <c r="CA40" s="8"/>
      <c r="CB40" s="8"/>
    </row>
    <row r="41" spans="1:80" ht="12.75">
      <c r="A41" s="1181"/>
      <c r="B41" s="1184"/>
      <c r="C41" s="1197"/>
      <c r="D41" s="1521"/>
      <c r="E41" s="1202"/>
      <c r="F41" s="1184"/>
      <c r="G41" s="93">
        <v>3</v>
      </c>
      <c r="H41" s="40" t="s">
        <v>180</v>
      </c>
      <c r="I41" s="1524"/>
      <c r="J41" s="1525"/>
      <c r="K41" s="759">
        <v>200</v>
      </c>
      <c r="L41" s="205">
        <v>0</v>
      </c>
      <c r="BY41" s="8"/>
      <c r="BZ41" s="8"/>
      <c r="CA41" s="8"/>
      <c r="CB41" s="8"/>
    </row>
    <row r="42" spans="1:80" ht="12.75">
      <c r="A42" s="1181"/>
      <c r="B42" s="1184"/>
      <c r="C42" s="1197"/>
      <c r="D42" s="1521"/>
      <c r="E42" s="1202"/>
      <c r="F42" s="1184"/>
      <c r="G42" s="93">
        <v>4</v>
      </c>
      <c r="H42" s="40" t="s">
        <v>181</v>
      </c>
      <c r="I42" s="1524"/>
      <c r="J42" s="1525"/>
      <c r="K42" s="759">
        <v>136</v>
      </c>
      <c r="L42" s="205">
        <v>0</v>
      </c>
      <c r="BY42" s="8"/>
      <c r="BZ42" s="8"/>
      <c r="CA42" s="8"/>
      <c r="CB42" s="8"/>
    </row>
    <row r="43" spans="1:80" ht="12.75">
      <c r="A43" s="1181"/>
      <c r="B43" s="1184"/>
      <c r="C43" s="1197"/>
      <c r="D43" s="1521"/>
      <c r="E43" s="1202"/>
      <c r="F43" s="1184"/>
      <c r="G43" s="93">
        <v>5</v>
      </c>
      <c r="H43" s="40" t="s">
        <v>182</v>
      </c>
      <c r="I43" s="1524"/>
      <c r="J43" s="1525"/>
      <c r="K43" s="759">
        <v>89</v>
      </c>
      <c r="L43" s="205">
        <v>0</v>
      </c>
      <c r="BY43" s="8"/>
      <c r="BZ43" s="8"/>
      <c r="CA43" s="8"/>
      <c r="CB43" s="8"/>
    </row>
    <row r="44" spans="1:80" ht="12.75">
      <c r="A44" s="1181"/>
      <c r="B44" s="1184"/>
      <c r="C44" s="1259"/>
      <c r="D44" s="1522"/>
      <c r="E44" s="1202"/>
      <c r="F44" s="1184"/>
      <c r="G44" s="93">
        <v>6</v>
      </c>
      <c r="H44" s="40" t="s">
        <v>183</v>
      </c>
      <c r="I44" s="1524"/>
      <c r="J44" s="1525"/>
      <c r="K44" s="759">
        <v>37</v>
      </c>
      <c r="L44" s="205">
        <v>0</v>
      </c>
      <c r="BY44" s="8"/>
      <c r="BZ44" s="8"/>
      <c r="CA44" s="8"/>
      <c r="CB44" s="8"/>
    </row>
    <row r="45" spans="1:80" ht="12.75">
      <c r="A45" s="1181"/>
      <c r="B45" s="1184"/>
      <c r="C45" s="1196">
        <v>15</v>
      </c>
      <c r="D45" s="1520" t="s">
        <v>39</v>
      </c>
      <c r="E45" s="1202"/>
      <c r="F45" s="1184"/>
      <c r="G45" s="93">
        <v>7</v>
      </c>
      <c r="H45" s="40" t="s">
        <v>33</v>
      </c>
      <c r="I45" s="1524"/>
      <c r="J45" s="1525"/>
      <c r="K45" s="759">
        <v>45</v>
      </c>
      <c r="L45" s="205">
        <v>0</v>
      </c>
      <c r="BY45" s="8"/>
      <c r="BZ45" s="8"/>
      <c r="CA45" s="8"/>
      <c r="CB45" s="8"/>
    </row>
    <row r="46" spans="1:80" ht="12.75">
      <c r="A46" s="1181"/>
      <c r="B46" s="1184"/>
      <c r="C46" s="1197"/>
      <c r="D46" s="1521"/>
      <c r="E46" s="1202"/>
      <c r="F46" s="1184"/>
      <c r="G46" s="93">
        <v>8</v>
      </c>
      <c r="H46" s="40" t="s">
        <v>184</v>
      </c>
      <c r="I46" s="1524"/>
      <c r="J46" s="1525"/>
      <c r="K46" s="759">
        <v>495</v>
      </c>
      <c r="L46" s="205">
        <v>0</v>
      </c>
      <c r="BY46" s="8"/>
      <c r="BZ46" s="8"/>
      <c r="CA46" s="8"/>
      <c r="CB46" s="8"/>
    </row>
    <row r="47" spans="1:80" ht="12.75">
      <c r="A47" s="1181"/>
      <c r="B47" s="1184"/>
      <c r="C47" s="1197"/>
      <c r="D47" s="1521"/>
      <c r="E47" s="1202"/>
      <c r="F47" s="1184"/>
      <c r="G47" s="93">
        <v>9</v>
      </c>
      <c r="H47" s="40" t="s">
        <v>185</v>
      </c>
      <c r="I47" s="1524"/>
      <c r="J47" s="1525"/>
      <c r="K47" s="759">
        <v>63</v>
      </c>
      <c r="L47" s="205">
        <v>0</v>
      </c>
      <c r="BY47" s="8"/>
      <c r="BZ47" s="8"/>
      <c r="CA47" s="8"/>
      <c r="CB47" s="8"/>
    </row>
    <row r="48" spans="1:80" ht="12.75">
      <c r="A48" s="1181"/>
      <c r="B48" s="1184"/>
      <c r="C48" s="1197"/>
      <c r="D48" s="1521"/>
      <c r="E48" s="1202"/>
      <c r="F48" s="1184"/>
      <c r="G48" s="93">
        <v>10</v>
      </c>
      <c r="H48" s="40" t="s">
        <v>34</v>
      </c>
      <c r="I48" s="1524"/>
      <c r="J48" s="1525"/>
      <c r="K48" s="759">
        <v>8</v>
      </c>
      <c r="L48" s="205">
        <v>0</v>
      </c>
      <c r="BY48" s="8"/>
      <c r="BZ48" s="8"/>
      <c r="CA48" s="8"/>
      <c r="CB48" s="8"/>
    </row>
    <row r="49" spans="1:80" ht="12.75">
      <c r="A49" s="1181"/>
      <c r="B49" s="1184"/>
      <c r="C49" s="1197"/>
      <c r="D49" s="1521"/>
      <c r="E49" s="1202"/>
      <c r="F49" s="1184"/>
      <c r="G49" s="93">
        <v>20</v>
      </c>
      <c r="H49" s="40" t="s">
        <v>35</v>
      </c>
      <c r="I49" s="1524"/>
      <c r="J49" s="1525"/>
      <c r="K49" s="759"/>
      <c r="L49" s="205"/>
      <c r="BY49" s="8"/>
      <c r="BZ49" s="8"/>
      <c r="CA49" s="8"/>
      <c r="CB49" s="8"/>
    </row>
    <row r="50" spans="1:80" ht="15.75">
      <c r="A50" s="1181"/>
      <c r="B50" s="1184"/>
      <c r="C50" s="1197"/>
      <c r="D50" s="1521"/>
      <c r="E50" s="1202"/>
      <c r="F50" s="1184"/>
      <c r="G50" s="765">
        <v>49</v>
      </c>
      <c r="H50" s="527" t="s">
        <v>376</v>
      </c>
      <c r="I50" s="816">
        <v>21</v>
      </c>
      <c r="J50" s="1525"/>
      <c r="K50" s="759">
        <v>3</v>
      </c>
      <c r="L50" s="205">
        <v>0</v>
      </c>
      <c r="BY50" s="8"/>
      <c r="BZ50" s="8"/>
      <c r="CA50" s="8"/>
      <c r="CB50" s="8"/>
    </row>
    <row r="51" spans="1:80" ht="16.5" thickBot="1">
      <c r="A51" s="1181"/>
      <c r="B51" s="1184"/>
      <c r="C51" s="1197"/>
      <c r="D51" s="1521"/>
      <c r="E51" s="1202"/>
      <c r="F51" s="1184"/>
      <c r="G51" s="765">
        <v>99</v>
      </c>
      <c r="H51" s="527" t="s">
        <v>368</v>
      </c>
      <c r="I51" s="817">
        <v>22</v>
      </c>
      <c r="J51" s="1525"/>
      <c r="K51" s="760">
        <v>1</v>
      </c>
      <c r="L51" s="205">
        <v>0</v>
      </c>
      <c r="BY51" s="8"/>
      <c r="BZ51" s="8"/>
      <c r="CA51" s="8"/>
      <c r="CB51" s="8"/>
    </row>
    <row r="52" spans="1:80" ht="15.75" customHeight="1" thickBot="1">
      <c r="A52" s="1181"/>
      <c r="B52" s="1184"/>
      <c r="C52" s="1259"/>
      <c r="D52" s="1522"/>
      <c r="E52" s="1203"/>
      <c r="F52" s="1171"/>
      <c r="G52" s="93" t="s">
        <v>62</v>
      </c>
      <c r="H52" s="40" t="s">
        <v>29</v>
      </c>
      <c r="I52" s="257" t="s">
        <v>29</v>
      </c>
      <c r="J52" s="1525"/>
      <c r="K52" s="761">
        <v>211</v>
      </c>
      <c r="L52" s="205">
        <v>1</v>
      </c>
      <c r="M52" s="34"/>
      <c r="BY52" s="8"/>
      <c r="BZ52" s="8"/>
      <c r="CA52" s="8"/>
      <c r="CB52" s="8"/>
    </row>
    <row r="53" spans="1:80" ht="12.75" customHeight="1">
      <c r="A53" s="1181"/>
      <c r="B53" s="1184"/>
      <c r="C53" s="93">
        <v>11</v>
      </c>
      <c r="D53" s="40" t="s">
        <v>36</v>
      </c>
      <c r="E53" s="39"/>
      <c r="F53" s="88"/>
      <c r="G53" s="93"/>
      <c r="H53" s="40"/>
      <c r="I53" s="211"/>
      <c r="J53" s="1525"/>
      <c r="K53" s="762">
        <v>920</v>
      </c>
      <c r="L53" s="205">
        <v>17</v>
      </c>
      <c r="BY53" s="8"/>
      <c r="BZ53" s="8"/>
      <c r="CA53" s="8"/>
      <c r="CB53" s="8"/>
    </row>
    <row r="54" spans="1:80" ht="12.75" customHeight="1">
      <c r="A54" s="1181"/>
      <c r="B54" s="1184"/>
      <c r="C54" s="93">
        <v>13</v>
      </c>
      <c r="D54" s="40" t="s">
        <v>37</v>
      </c>
      <c r="E54" s="39"/>
      <c r="F54" s="88"/>
      <c r="G54" s="93"/>
      <c r="H54" s="40"/>
      <c r="I54" s="211"/>
      <c r="J54" s="1525"/>
      <c r="K54" s="763">
        <v>2617</v>
      </c>
      <c r="L54" s="205">
        <v>4</v>
      </c>
      <c r="M54" s="34"/>
      <c r="BY54" s="8"/>
      <c r="BZ54" s="8"/>
      <c r="CA54" s="8"/>
      <c r="CB54" s="8"/>
    </row>
    <row r="55" spans="1:80" ht="12.75" customHeight="1">
      <c r="A55" s="1181"/>
      <c r="B55" s="1184"/>
      <c r="C55" s="93">
        <v>14</v>
      </c>
      <c r="D55" s="40" t="s">
        <v>38</v>
      </c>
      <c r="E55" s="39"/>
      <c r="F55" s="88"/>
      <c r="G55" s="93"/>
      <c r="H55" s="40"/>
      <c r="I55" s="211"/>
      <c r="J55" s="1525"/>
      <c r="K55" s="763">
        <v>26</v>
      </c>
      <c r="L55" s="205">
        <v>0</v>
      </c>
      <c r="M55" s="34"/>
      <c r="BY55" s="8"/>
      <c r="BZ55" s="8"/>
      <c r="CA55" s="8"/>
      <c r="CB55" s="8"/>
    </row>
    <row r="56" spans="1:80" ht="12.75" customHeight="1">
      <c r="A56" s="1181"/>
      <c r="B56" s="1184"/>
      <c r="C56" s="93">
        <v>16</v>
      </c>
      <c r="D56" s="40" t="s">
        <v>40</v>
      </c>
      <c r="E56" s="39"/>
      <c r="F56" s="88"/>
      <c r="G56" s="93"/>
      <c r="H56" s="40"/>
      <c r="I56" s="211"/>
      <c r="J56" s="1525"/>
      <c r="K56" s="763">
        <v>986</v>
      </c>
      <c r="L56" s="205">
        <v>1</v>
      </c>
      <c r="M56" s="34"/>
      <c r="BY56" s="8"/>
      <c r="BZ56" s="8"/>
      <c r="CA56" s="8"/>
      <c r="CB56" s="8"/>
    </row>
    <row r="57" spans="1:80" ht="12.75" customHeight="1">
      <c r="A57" s="1181"/>
      <c r="B57" s="1184"/>
      <c r="C57" s="93">
        <v>17</v>
      </c>
      <c r="D57" s="40" t="s">
        <v>41</v>
      </c>
      <c r="E57" s="39"/>
      <c r="F57" s="88"/>
      <c r="G57" s="93"/>
      <c r="H57" s="40"/>
      <c r="I57" s="211"/>
      <c r="J57" s="1525"/>
      <c r="K57" s="763">
        <v>1930</v>
      </c>
      <c r="L57" s="205">
        <v>2100</v>
      </c>
      <c r="M57" s="34"/>
      <c r="BY57" s="8"/>
      <c r="BZ57" s="8"/>
      <c r="CA57" s="8"/>
      <c r="CB57" s="8"/>
    </row>
    <row r="58" spans="1:80" ht="13.5" customHeight="1" thickBot="1">
      <c r="A58" s="1182"/>
      <c r="B58" s="1185"/>
      <c r="C58" s="48">
        <v>18</v>
      </c>
      <c r="D58" s="70" t="s">
        <v>42</v>
      </c>
      <c r="E58" s="209"/>
      <c r="F58" s="210"/>
      <c r="G58" s="48"/>
      <c r="H58" s="70"/>
      <c r="I58" s="212"/>
      <c r="J58" s="1515"/>
      <c r="K58" s="764">
        <v>0</v>
      </c>
      <c r="L58" s="206">
        <v>1009</v>
      </c>
      <c r="BY58" s="8"/>
      <c r="BZ58" s="8"/>
      <c r="CA58" s="8"/>
      <c r="CB58" s="8"/>
    </row>
  </sheetData>
  <sheetProtection/>
  <mergeCells count="17">
    <mergeCell ref="L6:L20"/>
    <mergeCell ref="K6:K19"/>
    <mergeCell ref="K23:L23"/>
    <mergeCell ref="K24:L24"/>
    <mergeCell ref="I23:J23"/>
    <mergeCell ref="D45:D52"/>
    <mergeCell ref="E39:E52"/>
    <mergeCell ref="F39:F52"/>
    <mergeCell ref="J27:J58"/>
    <mergeCell ref="I27:I38"/>
    <mergeCell ref="I24:J24"/>
    <mergeCell ref="A27:A58"/>
    <mergeCell ref="B27:B58"/>
    <mergeCell ref="C39:C44"/>
    <mergeCell ref="D39:D44"/>
    <mergeCell ref="C45:C52"/>
    <mergeCell ref="I39:I49"/>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77" r:id="rId1"/>
  <headerFooter alignWithMargins="0">
    <oddHeader>&amp;C&amp;"Arial,Bold"&amp;12PSKILL IT00</oddHeader>
  </headerFooter>
  <rowBreaks count="1" manualBreakCount="1">
    <brk id="22" max="12" man="1"/>
  </rowBreaks>
</worksheet>
</file>

<file path=xl/worksheets/sheet16.xml><?xml version="1.0" encoding="utf-8"?>
<worksheet xmlns="http://schemas.openxmlformats.org/spreadsheetml/2006/main" xmlns:r="http://schemas.openxmlformats.org/officeDocument/2006/relationships">
  <sheetPr>
    <pageSetUpPr fitToPage="1"/>
  </sheetPr>
  <dimension ref="A1:AU78"/>
  <sheetViews>
    <sheetView view="pageBreakPreview" zoomScale="75" zoomScaleSheetLayoutView="75" zoomScalePageLayoutView="0" workbookViewId="0" topLeftCell="A1">
      <selection activeCell="A1" sqref="A1"/>
    </sheetView>
  </sheetViews>
  <sheetFormatPr defaultColWidth="9.140625" defaultRowHeight="12.75"/>
  <cols>
    <col min="1" max="1" width="11.8515625" style="8" customWidth="1"/>
    <col min="2" max="2" width="3.00390625" style="8" customWidth="1"/>
    <col min="3" max="3" width="4.421875" style="8" customWidth="1"/>
    <col min="4" max="4" width="7.28125" style="8" customWidth="1"/>
    <col min="5" max="5" width="3.421875" style="8" customWidth="1"/>
    <col min="6" max="6" width="3.00390625" style="8" customWidth="1"/>
    <col min="7" max="7" width="3.8515625" style="8" customWidth="1"/>
    <col min="8" max="8" width="14.7109375" style="8" customWidth="1"/>
    <col min="9" max="9" width="3.8515625" style="8" customWidth="1"/>
    <col min="10" max="10" width="4.28125" style="8" customWidth="1"/>
    <col min="11" max="11" width="8.28125" style="8" customWidth="1"/>
    <col min="12" max="12" width="28.7109375" style="8" customWidth="1"/>
    <col min="13" max="13" width="10.8515625" style="8" bestFit="1" customWidth="1"/>
    <col min="14" max="15" width="10.8515625" style="8" customWidth="1"/>
    <col min="16" max="16" width="13.8515625" style="8" customWidth="1"/>
    <col min="17" max="17" width="10.28125" style="8" customWidth="1"/>
    <col min="18" max="18" width="8.7109375" style="8" customWidth="1"/>
    <col min="19" max="47" width="9.140625" style="28" customWidth="1"/>
    <col min="48" max="16384" width="9.140625" style="8" customWidth="1"/>
  </cols>
  <sheetData>
    <row r="1" spans="1:12" ht="12.75">
      <c r="A1" s="1" t="s">
        <v>507</v>
      </c>
      <c r="H1" s="2"/>
      <c r="L1" s="2"/>
    </row>
    <row r="2" spans="1:12" ht="12.75">
      <c r="A2" t="s">
        <v>27</v>
      </c>
      <c r="B2" s="8" t="s">
        <v>506</v>
      </c>
      <c r="H2" s="2"/>
      <c r="L2" s="225"/>
    </row>
    <row r="3" spans="2:12" ht="12.75">
      <c r="B3" s="3"/>
      <c r="H3" s="2"/>
      <c r="L3" s="2"/>
    </row>
    <row r="4" spans="1:18" ht="12.75">
      <c r="A4" s="4">
        <v>-1</v>
      </c>
      <c r="B4" s="5"/>
      <c r="C4" s="4" t="s">
        <v>28</v>
      </c>
      <c r="D4" s="6"/>
      <c r="E4" s="6"/>
      <c r="F4" s="6"/>
      <c r="G4" s="6"/>
      <c r="H4" s="7"/>
      <c r="I4" s="6"/>
      <c r="J4" s="6"/>
      <c r="K4" s="6"/>
      <c r="L4" s="7"/>
      <c r="O4" s="354">
        <f>SUM(M69:P69,O78:P78,Q63:R78)</f>
        <v>14888</v>
      </c>
      <c r="P4" s="354">
        <f>O4</f>
        <v>14888</v>
      </c>
      <c r="Q4" s="368">
        <f>P4</f>
        <v>14888</v>
      </c>
      <c r="R4" s="368">
        <f>Q4</f>
        <v>14888</v>
      </c>
    </row>
    <row r="5" spans="1:18" ht="12.75">
      <c r="A5" s="497">
        <v>10002</v>
      </c>
      <c r="B5" s="5"/>
      <c r="C5" s="9" t="s">
        <v>210</v>
      </c>
      <c r="D5" s="6"/>
      <c r="E5" s="6"/>
      <c r="F5" s="6"/>
      <c r="G5" s="6"/>
      <c r="H5" s="7"/>
      <c r="I5" s="6"/>
      <c r="J5" s="6"/>
      <c r="K5" s="6"/>
      <c r="L5" s="7"/>
      <c r="O5" s="366">
        <f aca="true" t="shared" si="0" ref="O5:O10">SUM(M63:P63)</f>
        <v>632</v>
      </c>
      <c r="P5" s="1347">
        <f>SUM(O5:O10)</f>
        <v>4185</v>
      </c>
      <c r="Q5" s="1419">
        <f>SUM(P5:P16)</f>
        <v>6010</v>
      </c>
      <c r="R5" s="1502">
        <f>SUM(Q5:Q17)</f>
        <v>6013</v>
      </c>
    </row>
    <row r="6" spans="1:18" ht="12.75">
      <c r="A6" s="497">
        <v>10012</v>
      </c>
      <c r="B6" s="5"/>
      <c r="C6" s="9" t="s">
        <v>211</v>
      </c>
      <c r="D6" s="6"/>
      <c r="E6" s="6"/>
      <c r="F6" s="6"/>
      <c r="G6" s="6"/>
      <c r="H6" s="7"/>
      <c r="I6" s="6"/>
      <c r="J6" s="6"/>
      <c r="K6" s="6"/>
      <c r="L6" s="7"/>
      <c r="O6" s="369">
        <f t="shared" si="0"/>
        <v>1171</v>
      </c>
      <c r="P6" s="1433"/>
      <c r="Q6" s="1553"/>
      <c r="R6" s="1503"/>
    </row>
    <row r="7" spans="1:18" ht="12.75">
      <c r="A7" s="497">
        <v>10035</v>
      </c>
      <c r="B7" s="5"/>
      <c r="C7" s="9" t="s">
        <v>212</v>
      </c>
      <c r="D7" s="6"/>
      <c r="E7" s="6"/>
      <c r="F7" s="6"/>
      <c r="G7" s="6"/>
      <c r="H7" s="7"/>
      <c r="I7" s="6"/>
      <c r="J7" s="6"/>
      <c r="K7" s="6"/>
      <c r="L7" s="7"/>
      <c r="O7" s="369">
        <f t="shared" si="0"/>
        <v>722</v>
      </c>
      <c r="P7" s="1433"/>
      <c r="Q7" s="1553"/>
      <c r="R7" s="1503"/>
    </row>
    <row r="8" spans="1:18" ht="12.75">
      <c r="A8" s="497">
        <v>10075</v>
      </c>
      <c r="B8" s="5"/>
      <c r="C8" s="9" t="s">
        <v>213</v>
      </c>
      <c r="D8" s="6"/>
      <c r="E8" s="6"/>
      <c r="F8" s="6"/>
      <c r="G8" s="6"/>
      <c r="H8" s="7"/>
      <c r="I8" s="6"/>
      <c r="J8" s="6"/>
      <c r="K8" s="6"/>
      <c r="L8" s="7"/>
      <c r="O8" s="369">
        <f t="shared" si="0"/>
        <v>436</v>
      </c>
      <c r="P8" s="1433"/>
      <c r="Q8" s="1553"/>
      <c r="R8" s="1503"/>
    </row>
    <row r="9" spans="1:18" ht="12.75">
      <c r="A9" s="497">
        <v>10300</v>
      </c>
      <c r="B9" s="5"/>
      <c r="C9" s="9" t="s">
        <v>214</v>
      </c>
      <c r="D9" s="6"/>
      <c r="E9" s="6"/>
      <c r="F9" s="6"/>
      <c r="G9" s="6"/>
      <c r="H9" s="7"/>
      <c r="I9" s="6"/>
      <c r="J9" s="6"/>
      <c r="K9" s="6"/>
      <c r="L9" s="7"/>
      <c r="O9" s="369">
        <f t="shared" si="0"/>
        <v>548</v>
      </c>
      <c r="P9" s="1433"/>
      <c r="Q9" s="1553"/>
      <c r="R9" s="1503"/>
    </row>
    <row r="10" spans="1:18" ht="12.75">
      <c r="A10" s="497">
        <v>10500</v>
      </c>
      <c r="B10" s="5"/>
      <c r="C10" s="9" t="s">
        <v>215</v>
      </c>
      <c r="D10" s="6"/>
      <c r="E10" s="6"/>
      <c r="F10" s="6"/>
      <c r="G10" s="6"/>
      <c r="H10" s="7"/>
      <c r="I10" s="6"/>
      <c r="J10" s="6"/>
      <c r="K10" s="6"/>
      <c r="L10" s="7"/>
      <c r="O10" s="365">
        <f t="shared" si="0"/>
        <v>676</v>
      </c>
      <c r="P10" s="1433"/>
      <c r="Q10" s="1553"/>
      <c r="R10" s="1503"/>
    </row>
    <row r="11" spans="1:18" ht="12.75">
      <c r="A11" s="498" t="s">
        <v>383</v>
      </c>
      <c r="B11" s="5"/>
      <c r="C11" s="1578" t="s">
        <v>556</v>
      </c>
      <c r="D11" s="1578"/>
      <c r="E11" s="1578"/>
      <c r="F11" s="1578"/>
      <c r="G11" s="1578"/>
      <c r="H11" s="1578"/>
      <c r="I11" s="1578"/>
      <c r="J11" s="1578"/>
      <c r="K11" s="1578"/>
      <c r="L11" s="1578"/>
      <c r="O11" s="366">
        <f aca="true" t="shared" si="1" ref="O11:O16">SUM(M71:P71)</f>
        <v>1492</v>
      </c>
      <c r="P11" s="1347">
        <f>SUM(O11:O16)</f>
        <v>1825</v>
      </c>
      <c r="Q11" s="1553"/>
      <c r="R11" s="1503"/>
    </row>
    <row r="12" spans="1:18" ht="12.75">
      <c r="A12" s="498" t="s">
        <v>384</v>
      </c>
      <c r="B12" s="5"/>
      <c r="C12" s="1578"/>
      <c r="D12" s="1578"/>
      <c r="E12" s="1578"/>
      <c r="F12" s="1578"/>
      <c r="G12" s="1578"/>
      <c r="H12" s="1578"/>
      <c r="I12" s="1578"/>
      <c r="J12" s="1578"/>
      <c r="K12" s="1578"/>
      <c r="L12" s="1578"/>
      <c r="O12" s="369">
        <f t="shared" si="1"/>
        <v>270</v>
      </c>
      <c r="P12" s="1433"/>
      <c r="Q12" s="1553"/>
      <c r="R12" s="1503"/>
    </row>
    <row r="13" spans="1:18" ht="12.75">
      <c r="A13" s="498" t="s">
        <v>385</v>
      </c>
      <c r="B13" s="5"/>
      <c r="C13" s="1578"/>
      <c r="D13" s="1578"/>
      <c r="E13" s="1578"/>
      <c r="F13" s="1578"/>
      <c r="G13" s="1578"/>
      <c r="H13" s="1578"/>
      <c r="I13" s="1578"/>
      <c r="J13" s="1578"/>
      <c r="K13" s="1578"/>
      <c r="L13" s="1578"/>
      <c r="O13" s="369">
        <f t="shared" si="1"/>
        <v>35</v>
      </c>
      <c r="P13" s="1433"/>
      <c r="Q13" s="1553"/>
      <c r="R13" s="1503"/>
    </row>
    <row r="14" spans="1:18" ht="12.75">
      <c r="A14" s="498" t="s">
        <v>386</v>
      </c>
      <c r="B14" s="5"/>
      <c r="C14" s="1578"/>
      <c r="D14" s="1578"/>
      <c r="E14" s="1578"/>
      <c r="F14" s="1578"/>
      <c r="G14" s="1578"/>
      <c r="H14" s="1578"/>
      <c r="I14" s="1578"/>
      <c r="J14" s="1578"/>
      <c r="K14" s="1578"/>
      <c r="L14" s="1578"/>
      <c r="O14" s="369">
        <f t="shared" si="1"/>
        <v>13</v>
      </c>
      <c r="P14" s="1433"/>
      <c r="Q14" s="1553"/>
      <c r="R14" s="1503"/>
    </row>
    <row r="15" spans="1:18" ht="12.75">
      <c r="A15" s="498" t="s">
        <v>387</v>
      </c>
      <c r="B15" s="5"/>
      <c r="C15" s="1578"/>
      <c r="D15" s="1578"/>
      <c r="E15" s="1578"/>
      <c r="F15" s="1578"/>
      <c r="G15" s="1578"/>
      <c r="H15" s="1578"/>
      <c r="I15" s="1578"/>
      <c r="J15" s="1578"/>
      <c r="K15" s="1578"/>
      <c r="L15" s="1578"/>
      <c r="O15" s="369">
        <f t="shared" si="1"/>
        <v>11</v>
      </c>
      <c r="P15" s="1433"/>
      <c r="Q15" s="1553"/>
      <c r="R15" s="1503"/>
    </row>
    <row r="16" spans="1:18" ht="12.75">
      <c r="A16" s="498" t="s">
        <v>388</v>
      </c>
      <c r="B16" s="5"/>
      <c r="C16" s="1578"/>
      <c r="D16" s="1578"/>
      <c r="E16" s="1578"/>
      <c r="F16" s="1578"/>
      <c r="G16" s="1578"/>
      <c r="H16" s="1578"/>
      <c r="I16" s="1578"/>
      <c r="J16" s="1578"/>
      <c r="K16" s="1578"/>
      <c r="L16" s="1578"/>
      <c r="O16" s="365">
        <f t="shared" si="1"/>
        <v>4</v>
      </c>
      <c r="P16" s="1433"/>
      <c r="Q16" s="1554"/>
      <c r="R16" s="1503"/>
    </row>
    <row r="17" spans="1:18" ht="12.75" customHeight="1">
      <c r="A17" s="23" t="s">
        <v>29</v>
      </c>
      <c r="B17" s="5"/>
      <c r="C17" s="4" t="s">
        <v>30</v>
      </c>
      <c r="H17" s="2"/>
      <c r="L17" s="2"/>
      <c r="O17" s="356">
        <f>SUM(M70:P70,M77:P77,M78:N78)</f>
        <v>3</v>
      </c>
      <c r="P17" s="356">
        <f>O17</f>
        <v>3</v>
      </c>
      <c r="Q17" s="356">
        <f>P17</f>
        <v>3</v>
      </c>
      <c r="R17" s="1504"/>
    </row>
    <row r="18" spans="1:18" ht="13.5" thickBot="1">
      <c r="A18" s="20"/>
      <c r="B18" s="21"/>
      <c r="H18" s="2"/>
      <c r="L18" s="2"/>
      <c r="O18" s="357"/>
      <c r="P18" s="357"/>
      <c r="Q18" s="357"/>
      <c r="R18" s="486">
        <f>SUM(R4:R17)</f>
        <v>20901</v>
      </c>
    </row>
    <row r="19" spans="1:16" ht="13.5" thickTop="1">
      <c r="A19" s="20"/>
      <c r="B19" s="21"/>
      <c r="H19" s="2"/>
      <c r="L19" s="2"/>
      <c r="M19" s="357"/>
      <c r="N19" s="357"/>
      <c r="O19" s="363"/>
      <c r="P19" s="363"/>
    </row>
    <row r="20" spans="1:18" ht="54" customHeight="1">
      <c r="A20" s="950" t="s">
        <v>377</v>
      </c>
      <c r="B20" s="950"/>
      <c r="C20" s="950"/>
      <c r="D20" s="950"/>
      <c r="E20" s="950"/>
      <c r="F20" s="950"/>
      <c r="G20" s="950"/>
      <c r="H20" s="950"/>
      <c r="I20" s="950"/>
      <c r="J20" s="950"/>
      <c r="K20" s="950"/>
      <c r="L20" s="950"/>
      <c r="M20" s="950"/>
      <c r="N20" s="950"/>
      <c r="O20" s="950"/>
      <c r="P20" s="950"/>
      <c r="Q20" s="950"/>
      <c r="R20" s="950"/>
    </row>
    <row r="21" spans="1:18" ht="13.5" thickBot="1">
      <c r="A21" s="20"/>
      <c r="B21" s="21"/>
      <c r="H21" s="2"/>
      <c r="L21" s="2"/>
      <c r="M21" s="25"/>
      <c r="N21" s="25"/>
      <c r="O21" s="25"/>
      <c r="P21" s="25"/>
      <c r="Q21" s="25"/>
      <c r="R21" s="12"/>
    </row>
    <row r="22" spans="1:18" ht="12.75" customHeight="1">
      <c r="A22" s="1" t="s">
        <v>507</v>
      </c>
      <c r="B22" s="280"/>
      <c r="C22" s="280"/>
      <c r="D22" s="280"/>
      <c r="E22" s="280"/>
      <c r="F22" s="280"/>
      <c r="G22" s="280"/>
      <c r="H22" s="280"/>
      <c r="I22" s="280"/>
      <c r="J22" s="280"/>
      <c r="K22" s="280"/>
      <c r="L22" s="280"/>
      <c r="M22" s="1024" t="s">
        <v>44</v>
      </c>
      <c r="N22" s="986"/>
      <c r="O22" s="986"/>
      <c r="P22" s="986"/>
      <c r="Q22" s="986"/>
      <c r="R22" s="987"/>
    </row>
    <row r="23" spans="1:18" ht="12.75">
      <c r="A23" s="280"/>
      <c r="B23" s="280"/>
      <c r="C23" s="280"/>
      <c r="D23" s="280"/>
      <c r="E23" s="280"/>
      <c r="F23" s="280"/>
      <c r="G23" s="280"/>
      <c r="H23" s="280"/>
      <c r="I23" s="280"/>
      <c r="J23" s="280"/>
      <c r="K23" s="280"/>
      <c r="L23" s="280"/>
      <c r="M23" s="1025" t="s">
        <v>45</v>
      </c>
      <c r="N23" s="967"/>
      <c r="O23" s="967"/>
      <c r="P23" s="967"/>
      <c r="Q23" s="967"/>
      <c r="R23" s="988"/>
    </row>
    <row r="24" spans="1:18" ht="12.75">
      <c r="A24" s="280"/>
      <c r="B24" s="280"/>
      <c r="C24" s="280"/>
      <c r="D24" s="280"/>
      <c r="E24" s="280"/>
      <c r="F24" s="280"/>
      <c r="G24" s="280"/>
      <c r="H24" s="280"/>
      <c r="I24" s="280"/>
      <c r="J24" s="280"/>
      <c r="K24" s="280"/>
      <c r="L24" s="280"/>
      <c r="M24" s="1025" t="s">
        <v>46</v>
      </c>
      <c r="N24" s="967"/>
      <c r="O24" s="967"/>
      <c r="P24" s="967"/>
      <c r="Q24" s="968"/>
      <c r="R24" s="29" t="s">
        <v>48</v>
      </c>
    </row>
    <row r="25" spans="1:18" ht="12.75" customHeight="1">
      <c r="A25" s="280"/>
      <c r="B25" s="280"/>
      <c r="C25" s="280"/>
      <c r="D25" s="280"/>
      <c r="E25" s="280"/>
      <c r="F25" s="280"/>
      <c r="G25" s="280"/>
      <c r="H25" s="280"/>
      <c r="I25" s="280"/>
      <c r="J25" s="280"/>
      <c r="K25" s="280"/>
      <c r="L25" s="280"/>
      <c r="M25" s="1026" t="s">
        <v>47</v>
      </c>
      <c r="N25" s="969"/>
      <c r="O25" s="969"/>
      <c r="P25" s="969"/>
      <c r="Q25" s="970"/>
      <c r="R25" s="971" t="s">
        <v>49</v>
      </c>
    </row>
    <row r="26" spans="1:18" ht="12.75" customHeight="1">
      <c r="A26" s="280"/>
      <c r="B26" s="280"/>
      <c r="C26" s="280"/>
      <c r="D26" s="280"/>
      <c r="E26" s="280"/>
      <c r="F26" s="280"/>
      <c r="G26" s="280"/>
      <c r="H26" s="280"/>
      <c r="I26" s="280"/>
      <c r="J26" s="280"/>
      <c r="K26" s="280"/>
      <c r="L26" s="280"/>
      <c r="M26" s="1276" t="s">
        <v>378</v>
      </c>
      <c r="N26" s="1538"/>
      <c r="O26" s="1538"/>
      <c r="P26" s="1538"/>
      <c r="Q26" s="1539"/>
      <c r="R26" s="971"/>
    </row>
    <row r="27" spans="1:18" ht="12.75" customHeight="1">
      <c r="A27" s="280"/>
      <c r="B27" s="280"/>
      <c r="C27" s="280"/>
      <c r="D27" s="280"/>
      <c r="E27" s="280"/>
      <c r="F27" s="280"/>
      <c r="G27" s="280"/>
      <c r="H27" s="280"/>
      <c r="I27" s="280"/>
      <c r="J27" s="280"/>
      <c r="K27" s="280"/>
      <c r="L27" s="280"/>
      <c r="M27" s="833" t="s">
        <v>186</v>
      </c>
      <c r="N27" s="834"/>
      <c r="O27" s="834"/>
      <c r="P27" s="834"/>
      <c r="Q27" s="835"/>
      <c r="R27" s="971"/>
    </row>
    <row r="28" spans="1:18" ht="12.75" customHeight="1">
      <c r="A28" s="280"/>
      <c r="B28" s="280"/>
      <c r="C28" s="280"/>
      <c r="D28" s="280"/>
      <c r="E28" s="280"/>
      <c r="F28" s="280"/>
      <c r="G28" s="280"/>
      <c r="H28" s="280"/>
      <c r="I28" s="280"/>
      <c r="J28" s="280"/>
      <c r="K28" s="280"/>
      <c r="L28" s="280"/>
      <c r="M28" s="833" t="s">
        <v>524</v>
      </c>
      <c r="N28" s="834"/>
      <c r="O28" s="834"/>
      <c r="P28" s="834"/>
      <c r="Q28" s="30">
        <v>7</v>
      </c>
      <c r="R28" s="971"/>
    </row>
    <row r="29" spans="1:18" ht="25.5" customHeight="1">
      <c r="A29" s="280"/>
      <c r="B29" s="280"/>
      <c r="C29" s="280"/>
      <c r="D29" s="280"/>
      <c r="E29" s="280"/>
      <c r="F29" s="280"/>
      <c r="G29" s="280"/>
      <c r="H29" s="280"/>
      <c r="I29" s="280"/>
      <c r="J29" s="280"/>
      <c r="K29" s="280"/>
      <c r="L29" s="280"/>
      <c r="M29" s="1026" t="s">
        <v>381</v>
      </c>
      <c r="N29" s="969"/>
      <c r="O29" s="969"/>
      <c r="P29" s="969"/>
      <c r="Q29" s="1386" t="s">
        <v>379</v>
      </c>
      <c r="R29" s="971"/>
    </row>
    <row r="30" spans="1:18" ht="12.75" customHeight="1">
      <c r="A30" s="280"/>
      <c r="B30" s="280"/>
      <c r="C30" s="280"/>
      <c r="D30" s="280"/>
      <c r="E30" s="280"/>
      <c r="F30" s="280"/>
      <c r="G30" s="280"/>
      <c r="H30" s="280"/>
      <c r="I30" s="280"/>
      <c r="J30" s="280"/>
      <c r="K30" s="280"/>
      <c r="L30" s="280"/>
      <c r="M30" s="1276" t="s">
        <v>32</v>
      </c>
      <c r="N30" s="1538"/>
      <c r="O30" s="1538"/>
      <c r="P30" s="1538"/>
      <c r="Q30" s="1386"/>
      <c r="R30" s="971"/>
    </row>
    <row r="31" spans="1:18" ht="12.75" customHeight="1">
      <c r="A31" s="280"/>
      <c r="B31" s="280"/>
      <c r="C31" s="280"/>
      <c r="D31" s="280"/>
      <c r="E31" s="280"/>
      <c r="F31" s="280"/>
      <c r="G31" s="280"/>
      <c r="H31" s="280"/>
      <c r="I31" s="280"/>
      <c r="J31" s="280"/>
      <c r="K31" s="280"/>
      <c r="L31" s="280"/>
      <c r="M31" s="833" t="s">
        <v>68</v>
      </c>
      <c r="N31" s="834"/>
      <c r="O31" s="834"/>
      <c r="P31" s="834"/>
      <c r="Q31" s="1386"/>
      <c r="R31" s="971"/>
    </row>
    <row r="32" spans="1:18" ht="12.75">
      <c r="A32" s="280"/>
      <c r="B32" s="280"/>
      <c r="C32" s="280"/>
      <c r="D32" s="280"/>
      <c r="E32" s="280"/>
      <c r="F32" s="280"/>
      <c r="G32" s="280"/>
      <c r="H32" s="280"/>
      <c r="I32" s="280"/>
      <c r="J32" s="280"/>
      <c r="K32" s="280"/>
      <c r="L32" s="280"/>
      <c r="M32" s="490" t="s">
        <v>104</v>
      </c>
      <c r="N32" s="137" t="s">
        <v>191</v>
      </c>
      <c r="O32" s="137">
        <v>19</v>
      </c>
      <c r="P32" s="491" t="s">
        <v>70</v>
      </c>
      <c r="Q32" s="1386"/>
      <c r="R32" s="971"/>
    </row>
    <row r="33" spans="1:18" ht="25.5" customHeight="1" thickBot="1">
      <c r="A33" s="280"/>
      <c r="B33" s="280"/>
      <c r="C33" s="280"/>
      <c r="D33" s="280"/>
      <c r="E33" s="280"/>
      <c r="F33" s="280"/>
      <c r="G33" s="280"/>
      <c r="H33" s="280"/>
      <c r="I33" s="280"/>
      <c r="J33" s="280"/>
      <c r="K33" s="280"/>
      <c r="L33" s="280"/>
      <c r="M33" s="282" t="s">
        <v>106</v>
      </c>
      <c r="N33" s="108" t="s">
        <v>107</v>
      </c>
      <c r="O33" s="108" t="s">
        <v>43</v>
      </c>
      <c r="P33" s="314" t="s">
        <v>71</v>
      </c>
      <c r="Q33" s="1387"/>
      <c r="R33" s="1531"/>
    </row>
    <row r="34" spans="1:47" ht="21" customHeight="1">
      <c r="A34" s="1180" t="s">
        <v>72</v>
      </c>
      <c r="B34" s="1183" t="s">
        <v>60</v>
      </c>
      <c r="C34" s="1258" t="s">
        <v>134</v>
      </c>
      <c r="D34" s="1388" t="s">
        <v>135</v>
      </c>
      <c r="E34" s="1437" t="s">
        <v>137</v>
      </c>
      <c r="F34" s="1183" t="s">
        <v>136</v>
      </c>
      <c r="G34" s="1438" t="s">
        <v>88</v>
      </c>
      <c r="H34" s="1528" t="s">
        <v>106</v>
      </c>
      <c r="I34" s="1437" t="s">
        <v>196</v>
      </c>
      <c r="J34" s="1183" t="s">
        <v>186</v>
      </c>
      <c r="K34" s="106" t="s">
        <v>88</v>
      </c>
      <c r="L34" s="107" t="s">
        <v>210</v>
      </c>
      <c r="M34" s="1167">
        <v>10002</v>
      </c>
      <c r="N34" s="1168"/>
      <c r="O34" s="1168"/>
      <c r="P34" s="1169"/>
      <c r="Q34" s="1543">
        <v>-1</v>
      </c>
      <c r="R34" s="1544"/>
      <c r="AR34" s="8"/>
      <c r="AS34" s="8"/>
      <c r="AT34" s="8"/>
      <c r="AU34" s="8"/>
    </row>
    <row r="35" spans="1:47" ht="21" customHeight="1">
      <c r="A35" s="1392"/>
      <c r="B35" s="1184"/>
      <c r="C35" s="1197"/>
      <c r="D35" s="1207"/>
      <c r="E35" s="1202"/>
      <c r="F35" s="1184"/>
      <c r="G35" s="1190"/>
      <c r="H35" s="1529"/>
      <c r="I35" s="1202"/>
      <c r="J35" s="1184"/>
      <c r="K35" s="44" t="s">
        <v>89</v>
      </c>
      <c r="L35" s="41" t="s">
        <v>211</v>
      </c>
      <c r="M35" s="1534">
        <v>10012</v>
      </c>
      <c r="N35" s="1535"/>
      <c r="O35" s="1535"/>
      <c r="P35" s="1536"/>
      <c r="Q35" s="1545"/>
      <c r="R35" s="1546"/>
      <c r="AR35" s="8"/>
      <c r="AS35" s="8"/>
      <c r="AT35" s="8"/>
      <c r="AU35" s="8"/>
    </row>
    <row r="36" spans="1:47" ht="21" customHeight="1">
      <c r="A36" s="1392"/>
      <c r="B36" s="1184"/>
      <c r="C36" s="1197"/>
      <c r="D36" s="1207"/>
      <c r="E36" s="1202"/>
      <c r="F36" s="1184"/>
      <c r="G36" s="1190"/>
      <c r="H36" s="1529"/>
      <c r="I36" s="1202"/>
      <c r="J36" s="1184"/>
      <c r="K36" s="44" t="s">
        <v>90</v>
      </c>
      <c r="L36" s="41" t="s">
        <v>212</v>
      </c>
      <c r="M36" s="1534">
        <v>10035</v>
      </c>
      <c r="N36" s="1535"/>
      <c r="O36" s="1535"/>
      <c r="P36" s="1536"/>
      <c r="Q36" s="1545"/>
      <c r="R36" s="1546"/>
      <c r="AR36" s="8"/>
      <c r="AS36" s="8"/>
      <c r="AT36" s="8"/>
      <c r="AU36" s="8"/>
    </row>
    <row r="37" spans="1:47" ht="21" customHeight="1">
      <c r="A37" s="1392"/>
      <c r="B37" s="1184"/>
      <c r="C37" s="1197"/>
      <c r="D37" s="1207"/>
      <c r="E37" s="1202"/>
      <c r="F37" s="1184"/>
      <c r="G37" s="1190"/>
      <c r="H37" s="1529"/>
      <c r="I37" s="1202"/>
      <c r="J37" s="1184"/>
      <c r="K37" s="44" t="s">
        <v>111</v>
      </c>
      <c r="L37" s="41" t="s">
        <v>213</v>
      </c>
      <c r="M37" s="1534">
        <v>10075</v>
      </c>
      <c r="N37" s="1535"/>
      <c r="O37" s="1535"/>
      <c r="P37" s="1536"/>
      <c r="Q37" s="1545"/>
      <c r="R37" s="1546"/>
      <c r="AR37" s="8"/>
      <c r="AS37" s="8"/>
      <c r="AT37" s="8"/>
      <c r="AU37" s="8"/>
    </row>
    <row r="38" spans="1:47" ht="21" customHeight="1">
      <c r="A38" s="1392"/>
      <c r="B38" s="1184"/>
      <c r="C38" s="1197"/>
      <c r="D38" s="1207"/>
      <c r="E38" s="1202"/>
      <c r="F38" s="1184"/>
      <c r="G38" s="1190"/>
      <c r="H38" s="1529"/>
      <c r="I38" s="1202"/>
      <c r="J38" s="1184"/>
      <c r="K38" s="44" t="s">
        <v>201</v>
      </c>
      <c r="L38" s="41" t="s">
        <v>214</v>
      </c>
      <c r="M38" s="1534">
        <v>10300</v>
      </c>
      <c r="N38" s="1535"/>
      <c r="O38" s="1535"/>
      <c r="P38" s="1536"/>
      <c r="Q38" s="1545"/>
      <c r="R38" s="1546"/>
      <c r="AR38" s="8"/>
      <c r="AS38" s="8"/>
      <c r="AT38" s="8"/>
      <c r="AU38" s="8"/>
    </row>
    <row r="39" spans="1:47" ht="21" customHeight="1" thickBot="1">
      <c r="A39" s="1392"/>
      <c r="B39" s="1184"/>
      <c r="C39" s="1197"/>
      <c r="D39" s="1207"/>
      <c r="E39" s="1202"/>
      <c r="F39" s="1184"/>
      <c r="G39" s="1190"/>
      <c r="H39" s="1529"/>
      <c r="I39" s="1202"/>
      <c r="J39" s="1184"/>
      <c r="K39" s="44" t="s">
        <v>216</v>
      </c>
      <c r="L39" s="41" t="s">
        <v>215</v>
      </c>
      <c r="M39" s="1537">
        <v>10500</v>
      </c>
      <c r="N39" s="1535"/>
      <c r="O39" s="1535"/>
      <c r="P39" s="1536"/>
      <c r="Q39" s="1545"/>
      <c r="R39" s="1546"/>
      <c r="AR39" s="8"/>
      <c r="AS39" s="8"/>
      <c r="AT39" s="8"/>
      <c r="AU39" s="8"/>
    </row>
    <row r="40" spans="1:47" ht="21" customHeight="1" thickBot="1">
      <c r="A40" s="1392"/>
      <c r="B40" s="1184"/>
      <c r="C40" s="1197"/>
      <c r="D40" s="1207"/>
      <c r="E40" s="1202"/>
      <c r="F40" s="1184"/>
      <c r="G40" s="1190"/>
      <c r="H40" s="1529"/>
      <c r="I40" s="1202"/>
      <c r="J40" s="1184"/>
      <c r="K40" s="44" t="s">
        <v>188</v>
      </c>
      <c r="L40" s="41" t="s">
        <v>189</v>
      </c>
      <c r="M40" s="1549"/>
      <c r="N40" s="1550"/>
      <c r="O40" s="1550"/>
      <c r="P40" s="1550"/>
      <c r="Q40" s="1545"/>
      <c r="R40" s="1546"/>
      <c r="AR40" s="8"/>
      <c r="AS40" s="8"/>
      <c r="AT40" s="8"/>
      <c r="AU40" s="8"/>
    </row>
    <row r="41" spans="1:47" ht="21" customHeight="1" thickBot="1">
      <c r="A41" s="1392"/>
      <c r="B41" s="1184"/>
      <c r="C41" s="1197"/>
      <c r="D41" s="1207"/>
      <c r="E41" s="1202"/>
      <c r="F41" s="1184"/>
      <c r="G41" s="1192"/>
      <c r="H41" s="1530"/>
      <c r="I41" s="1203"/>
      <c r="J41" s="1171"/>
      <c r="K41" s="153" t="s">
        <v>62</v>
      </c>
      <c r="L41" s="91" t="s">
        <v>29</v>
      </c>
      <c r="M41" s="1177" t="s">
        <v>29</v>
      </c>
      <c r="N41" s="1178"/>
      <c r="O41" s="1178"/>
      <c r="P41" s="1179"/>
      <c r="Q41" s="1545"/>
      <c r="R41" s="1546"/>
      <c r="AR41" s="8"/>
      <c r="AS41" s="8"/>
      <c r="AT41" s="8"/>
      <c r="AU41" s="8"/>
    </row>
    <row r="42" spans="1:47" ht="21" customHeight="1">
      <c r="A42" s="1392"/>
      <c r="B42" s="1184"/>
      <c r="C42" s="1197"/>
      <c r="D42" s="1207"/>
      <c r="E42" s="1202"/>
      <c r="F42" s="1184"/>
      <c r="G42" s="1189" t="s">
        <v>89</v>
      </c>
      <c r="H42" s="1532" t="s">
        <v>107</v>
      </c>
      <c r="I42" s="1201" t="s">
        <v>202</v>
      </c>
      <c r="J42" s="1170" t="s">
        <v>203</v>
      </c>
      <c r="K42" s="226" t="s">
        <v>204</v>
      </c>
      <c r="L42" s="40" t="s">
        <v>210</v>
      </c>
      <c r="M42" s="1557" t="s">
        <v>382</v>
      </c>
      <c r="N42" s="1558"/>
      <c r="O42" s="1558"/>
      <c r="P42" s="1559"/>
      <c r="Q42" s="1545"/>
      <c r="R42" s="1546"/>
      <c r="AR42" s="8"/>
      <c r="AS42" s="8"/>
      <c r="AT42" s="8"/>
      <c r="AU42" s="8"/>
    </row>
    <row r="43" spans="1:47" ht="21" customHeight="1">
      <c r="A43" s="1392"/>
      <c r="B43" s="1184"/>
      <c r="C43" s="1197"/>
      <c r="D43" s="1207"/>
      <c r="E43" s="1202"/>
      <c r="F43" s="1184"/>
      <c r="G43" s="1190"/>
      <c r="H43" s="1540"/>
      <c r="I43" s="1199"/>
      <c r="J43" s="1184"/>
      <c r="K43" s="63" t="s">
        <v>205</v>
      </c>
      <c r="L43" s="40" t="s">
        <v>211</v>
      </c>
      <c r="M43" s="1221"/>
      <c r="N43" s="1222"/>
      <c r="O43" s="1222"/>
      <c r="P43" s="1223"/>
      <c r="Q43" s="1545"/>
      <c r="R43" s="1546"/>
      <c r="AR43" s="8"/>
      <c r="AS43" s="8"/>
      <c r="AT43" s="8"/>
      <c r="AU43" s="8"/>
    </row>
    <row r="44" spans="1:47" ht="21" customHeight="1">
      <c r="A44" s="1392"/>
      <c r="B44" s="1184"/>
      <c r="C44" s="1197"/>
      <c r="D44" s="1207"/>
      <c r="E44" s="1202"/>
      <c r="F44" s="1184"/>
      <c r="G44" s="1192"/>
      <c r="H44" s="1533"/>
      <c r="I44" s="1199"/>
      <c r="J44" s="1184"/>
      <c r="K44" s="63" t="s">
        <v>206</v>
      </c>
      <c r="L44" s="40" t="s">
        <v>212</v>
      </c>
      <c r="M44" s="1221"/>
      <c r="N44" s="1222"/>
      <c r="O44" s="1222"/>
      <c r="P44" s="1223"/>
      <c r="Q44" s="1545"/>
      <c r="R44" s="1546"/>
      <c r="AR44" s="8"/>
      <c r="AS44" s="8"/>
      <c r="AT44" s="8"/>
      <c r="AU44" s="8"/>
    </row>
    <row r="45" spans="1:47" ht="21" customHeight="1">
      <c r="A45" s="1392"/>
      <c r="B45" s="1184"/>
      <c r="C45" s="1197"/>
      <c r="D45" s="1207"/>
      <c r="E45" s="1202"/>
      <c r="F45" s="1184"/>
      <c r="G45" s="1189" t="s">
        <v>90</v>
      </c>
      <c r="H45" s="1532" t="s">
        <v>108</v>
      </c>
      <c r="I45" s="1202"/>
      <c r="J45" s="1184"/>
      <c r="K45" s="63" t="s">
        <v>207</v>
      </c>
      <c r="L45" s="40" t="s">
        <v>213</v>
      </c>
      <c r="M45" s="1221"/>
      <c r="N45" s="1222"/>
      <c r="O45" s="1222"/>
      <c r="P45" s="1223"/>
      <c r="Q45" s="1545"/>
      <c r="R45" s="1546"/>
      <c r="AR45" s="8"/>
      <c r="AS45" s="8"/>
      <c r="AT45" s="8"/>
      <c r="AU45" s="8"/>
    </row>
    <row r="46" spans="1:47" ht="21" customHeight="1">
      <c r="A46" s="1392"/>
      <c r="B46" s="1184"/>
      <c r="C46" s="1197"/>
      <c r="D46" s="1207"/>
      <c r="E46" s="1202"/>
      <c r="F46" s="1184"/>
      <c r="G46" s="1192"/>
      <c r="H46" s="1533"/>
      <c r="I46" s="1202"/>
      <c r="J46" s="1184"/>
      <c r="K46" s="63" t="s">
        <v>208</v>
      </c>
      <c r="L46" s="40" t="s">
        <v>214</v>
      </c>
      <c r="M46" s="1221"/>
      <c r="N46" s="1222"/>
      <c r="O46" s="1222"/>
      <c r="P46" s="1223"/>
      <c r="Q46" s="1545"/>
      <c r="R46" s="1546"/>
      <c r="AR46" s="8"/>
      <c r="AS46" s="8"/>
      <c r="AT46" s="8"/>
      <c r="AU46" s="8"/>
    </row>
    <row r="47" spans="1:47" ht="21" customHeight="1" thickBot="1">
      <c r="A47" s="1392"/>
      <c r="B47" s="1184"/>
      <c r="C47" s="1197"/>
      <c r="D47" s="1207"/>
      <c r="E47" s="1202"/>
      <c r="F47" s="1184"/>
      <c r="G47" s="1189" t="s">
        <v>111</v>
      </c>
      <c r="H47" s="1532" t="s">
        <v>34</v>
      </c>
      <c r="I47" s="1202"/>
      <c r="J47" s="1184"/>
      <c r="K47" s="63" t="s">
        <v>209</v>
      </c>
      <c r="L47" s="40" t="s">
        <v>215</v>
      </c>
      <c r="M47" s="1560"/>
      <c r="N47" s="1561"/>
      <c r="O47" s="1561"/>
      <c r="P47" s="1562"/>
      <c r="Q47" s="1545"/>
      <c r="R47" s="1546"/>
      <c r="AR47" s="8"/>
      <c r="AS47" s="8"/>
      <c r="AT47" s="8"/>
      <c r="AU47" s="8"/>
    </row>
    <row r="48" spans="1:47" ht="17.25" customHeight="1" thickBot="1">
      <c r="A48" s="1392"/>
      <c r="B48" s="1184"/>
      <c r="C48" s="1259"/>
      <c r="D48" s="1207"/>
      <c r="E48" s="1202"/>
      <c r="F48" s="1184"/>
      <c r="G48" s="1192"/>
      <c r="H48" s="1533"/>
      <c r="I48" s="1203"/>
      <c r="J48" s="1171"/>
      <c r="K48" s="44" t="s">
        <v>62</v>
      </c>
      <c r="L48" s="41" t="s">
        <v>194</v>
      </c>
      <c r="M48" s="1541" t="s">
        <v>29</v>
      </c>
      <c r="N48" s="1542"/>
      <c r="O48" s="1178"/>
      <c r="P48" s="1179"/>
      <c r="Q48" s="1545"/>
      <c r="R48" s="1546"/>
      <c r="AR48" s="8"/>
      <c r="AS48" s="8"/>
      <c r="AT48" s="8"/>
      <c r="AU48" s="8"/>
    </row>
    <row r="49" spans="1:47" ht="17.25" customHeight="1" thickBot="1">
      <c r="A49" s="1182"/>
      <c r="B49" s="1185"/>
      <c r="C49" s="48">
        <v>0</v>
      </c>
      <c r="D49" s="70" t="s">
        <v>63</v>
      </c>
      <c r="E49" s="71"/>
      <c r="F49" s="72"/>
      <c r="G49" s="73"/>
      <c r="H49" s="70"/>
      <c r="I49" s="71"/>
      <c r="J49" s="72"/>
      <c r="K49" s="73"/>
      <c r="L49" s="70"/>
      <c r="M49" s="1555"/>
      <c r="N49" s="1556"/>
      <c r="O49" s="1551"/>
      <c r="P49" s="1552"/>
      <c r="Q49" s="1547"/>
      <c r="R49" s="1548"/>
      <c r="AR49" s="8"/>
      <c r="AS49" s="8"/>
      <c r="AT49" s="8"/>
      <c r="AU49" s="8"/>
    </row>
    <row r="50" spans="13:47" ht="13.5" thickBot="1">
      <c r="M50" s="33"/>
      <c r="N50" s="33"/>
      <c r="O50" s="33"/>
      <c r="P50" s="33"/>
      <c r="Q50" s="33"/>
      <c r="R50" s="33"/>
      <c r="AS50" s="8"/>
      <c r="AT50" s="8"/>
      <c r="AU50" s="8"/>
    </row>
    <row r="51" spans="1:18" ht="12.75" customHeight="1">
      <c r="A51" s="1" t="s">
        <v>507</v>
      </c>
      <c r="B51" s="280"/>
      <c r="C51" s="280"/>
      <c r="D51" s="280"/>
      <c r="E51" s="280"/>
      <c r="F51" s="280"/>
      <c r="G51" s="280"/>
      <c r="H51" s="280"/>
      <c r="I51" s="280"/>
      <c r="J51" s="280"/>
      <c r="K51" s="280"/>
      <c r="L51" s="280"/>
      <c r="M51" s="1024" t="s">
        <v>44</v>
      </c>
      <c r="N51" s="986"/>
      <c r="O51" s="986"/>
      <c r="P51" s="986"/>
      <c r="Q51" s="986"/>
      <c r="R51" s="987"/>
    </row>
    <row r="52" spans="1:18" ht="12.75">
      <c r="A52" s="280"/>
      <c r="B52" s="280"/>
      <c r="C52" s="280"/>
      <c r="D52" s="280"/>
      <c r="E52" s="280"/>
      <c r="F52" s="280"/>
      <c r="G52" s="280"/>
      <c r="H52" s="280"/>
      <c r="I52" s="280"/>
      <c r="J52" s="280"/>
      <c r="K52" s="280"/>
      <c r="L52" s="280"/>
      <c r="M52" s="1025" t="s">
        <v>45</v>
      </c>
      <c r="N52" s="967"/>
      <c r="O52" s="967"/>
      <c r="P52" s="967"/>
      <c r="Q52" s="967"/>
      <c r="R52" s="988"/>
    </row>
    <row r="53" spans="1:18" ht="12.75">
      <c r="A53" s="280"/>
      <c r="B53" s="280"/>
      <c r="C53" s="280"/>
      <c r="D53" s="280"/>
      <c r="E53" s="280"/>
      <c r="F53" s="280"/>
      <c r="G53" s="280"/>
      <c r="H53" s="280"/>
      <c r="I53" s="280"/>
      <c r="J53" s="280"/>
      <c r="K53" s="280"/>
      <c r="L53" s="280"/>
      <c r="M53" s="1025" t="s">
        <v>46</v>
      </c>
      <c r="N53" s="967"/>
      <c r="O53" s="967"/>
      <c r="P53" s="967"/>
      <c r="Q53" s="968"/>
      <c r="R53" s="29" t="s">
        <v>48</v>
      </c>
    </row>
    <row r="54" spans="1:18" ht="12.75" customHeight="1">
      <c r="A54" s="280"/>
      <c r="B54" s="280"/>
      <c r="C54" s="280"/>
      <c r="D54" s="280"/>
      <c r="E54" s="280"/>
      <c r="F54" s="280"/>
      <c r="G54" s="280"/>
      <c r="H54" s="280"/>
      <c r="I54" s="280"/>
      <c r="J54" s="280"/>
      <c r="K54" s="280"/>
      <c r="L54" s="280"/>
      <c r="M54" s="1026" t="s">
        <v>47</v>
      </c>
      <c r="N54" s="969"/>
      <c r="O54" s="969"/>
      <c r="P54" s="969"/>
      <c r="Q54" s="970"/>
      <c r="R54" s="971" t="s">
        <v>49</v>
      </c>
    </row>
    <row r="55" spans="1:18" ht="12.75" customHeight="1">
      <c r="A55" s="280"/>
      <c r="B55" s="280"/>
      <c r="C55" s="280"/>
      <c r="D55" s="280"/>
      <c r="E55" s="280"/>
      <c r="F55" s="280"/>
      <c r="G55" s="280"/>
      <c r="H55" s="280"/>
      <c r="I55" s="280"/>
      <c r="J55" s="280"/>
      <c r="K55" s="280"/>
      <c r="L55" s="280"/>
      <c r="M55" s="1276" t="s">
        <v>378</v>
      </c>
      <c r="N55" s="1538"/>
      <c r="O55" s="1538"/>
      <c r="P55" s="1538"/>
      <c r="Q55" s="1539"/>
      <c r="R55" s="971"/>
    </row>
    <row r="56" spans="1:18" ht="12.75" customHeight="1">
      <c r="A56" s="280"/>
      <c r="B56" s="280"/>
      <c r="C56" s="280"/>
      <c r="D56" s="280"/>
      <c r="E56" s="280"/>
      <c r="F56" s="280"/>
      <c r="G56" s="280"/>
      <c r="H56" s="280"/>
      <c r="I56" s="280"/>
      <c r="J56" s="280"/>
      <c r="K56" s="280"/>
      <c r="L56" s="280"/>
      <c r="M56" s="833" t="s">
        <v>186</v>
      </c>
      <c r="N56" s="834"/>
      <c r="O56" s="834"/>
      <c r="P56" s="834"/>
      <c r="Q56" s="835"/>
      <c r="R56" s="971"/>
    </row>
    <row r="57" spans="1:18" ht="12.75" customHeight="1">
      <c r="A57" s="280"/>
      <c r="B57" s="280"/>
      <c r="C57" s="280"/>
      <c r="D57" s="280"/>
      <c r="E57" s="280"/>
      <c r="F57" s="280"/>
      <c r="G57" s="280"/>
      <c r="H57" s="280"/>
      <c r="I57" s="280"/>
      <c r="J57" s="280"/>
      <c r="K57" s="280"/>
      <c r="L57" s="280"/>
      <c r="M57" s="833" t="s">
        <v>380</v>
      </c>
      <c r="N57" s="834"/>
      <c r="O57" s="834"/>
      <c r="P57" s="834"/>
      <c r="Q57" s="30">
        <v>7</v>
      </c>
      <c r="R57" s="971"/>
    </row>
    <row r="58" spans="1:18" ht="25.5" customHeight="1">
      <c r="A58" s="280"/>
      <c r="B58" s="280"/>
      <c r="C58" s="280"/>
      <c r="D58" s="280"/>
      <c r="E58" s="280"/>
      <c r="F58" s="280"/>
      <c r="G58" s="280"/>
      <c r="H58" s="280"/>
      <c r="I58" s="280"/>
      <c r="J58" s="280"/>
      <c r="K58" s="280"/>
      <c r="L58" s="280"/>
      <c r="M58" s="1026" t="s">
        <v>381</v>
      </c>
      <c r="N58" s="969"/>
      <c r="O58" s="969"/>
      <c r="P58" s="969"/>
      <c r="Q58" s="1386" t="s">
        <v>379</v>
      </c>
      <c r="R58" s="971"/>
    </row>
    <row r="59" spans="1:18" ht="12.75" customHeight="1">
      <c r="A59" s="280"/>
      <c r="B59" s="280"/>
      <c r="C59" s="280"/>
      <c r="D59" s="280"/>
      <c r="E59" s="280"/>
      <c r="F59" s="280"/>
      <c r="G59" s="280"/>
      <c r="H59" s="280"/>
      <c r="I59" s="280"/>
      <c r="J59" s="280"/>
      <c r="K59" s="280"/>
      <c r="L59" s="280"/>
      <c r="M59" s="1276" t="s">
        <v>32</v>
      </c>
      <c r="N59" s="1538"/>
      <c r="O59" s="1538"/>
      <c r="P59" s="1538"/>
      <c r="Q59" s="1386"/>
      <c r="R59" s="971"/>
    </row>
    <row r="60" spans="1:18" ht="12.75" customHeight="1">
      <c r="A60" s="280"/>
      <c r="B60" s="280"/>
      <c r="C60" s="280"/>
      <c r="D60" s="280"/>
      <c r="E60" s="280"/>
      <c r="F60" s="280"/>
      <c r="G60" s="280"/>
      <c r="H60" s="280"/>
      <c r="I60" s="280"/>
      <c r="J60" s="280"/>
      <c r="K60" s="280"/>
      <c r="L60" s="280"/>
      <c r="M60" s="833" t="s">
        <v>68</v>
      </c>
      <c r="N60" s="834"/>
      <c r="O60" s="834"/>
      <c r="P60" s="834"/>
      <c r="Q60" s="1386"/>
      <c r="R60" s="971"/>
    </row>
    <row r="61" spans="1:18" ht="12.75">
      <c r="A61" s="280"/>
      <c r="B61" s="280"/>
      <c r="C61" s="280"/>
      <c r="D61" s="280"/>
      <c r="E61" s="280"/>
      <c r="F61" s="280"/>
      <c r="G61" s="280"/>
      <c r="H61" s="280"/>
      <c r="I61" s="280"/>
      <c r="J61" s="280"/>
      <c r="K61" s="280"/>
      <c r="L61" s="280"/>
      <c r="M61" s="490" t="s">
        <v>104</v>
      </c>
      <c r="N61" s="137" t="s">
        <v>191</v>
      </c>
      <c r="O61" s="137">
        <v>19</v>
      </c>
      <c r="P61" s="491" t="s">
        <v>70</v>
      </c>
      <c r="Q61" s="1386"/>
      <c r="R61" s="971"/>
    </row>
    <row r="62" spans="1:18" ht="25.5" customHeight="1" thickBot="1">
      <c r="A62" s="280"/>
      <c r="B62" s="280"/>
      <c r="C62" s="280"/>
      <c r="D62" s="280"/>
      <c r="E62" s="280"/>
      <c r="F62" s="280"/>
      <c r="G62" s="280"/>
      <c r="H62" s="280"/>
      <c r="I62" s="280"/>
      <c r="J62" s="280"/>
      <c r="K62" s="280"/>
      <c r="L62" s="280"/>
      <c r="M62" s="282" t="s">
        <v>106</v>
      </c>
      <c r="N62" s="108" t="s">
        <v>107</v>
      </c>
      <c r="O62" s="108" t="s">
        <v>43</v>
      </c>
      <c r="P62" s="314" t="s">
        <v>71</v>
      </c>
      <c r="Q62" s="1387"/>
      <c r="R62" s="1531"/>
    </row>
    <row r="63" spans="1:47" ht="21" customHeight="1">
      <c r="A63" s="1180" t="s">
        <v>72</v>
      </c>
      <c r="B63" s="1183" t="s">
        <v>60</v>
      </c>
      <c r="C63" s="1258" t="s">
        <v>134</v>
      </c>
      <c r="D63" s="1388" t="s">
        <v>135</v>
      </c>
      <c r="E63" s="1437" t="s">
        <v>137</v>
      </c>
      <c r="F63" s="1183" t="s">
        <v>136</v>
      </c>
      <c r="G63" s="1438" t="s">
        <v>88</v>
      </c>
      <c r="H63" s="1439" t="s">
        <v>106</v>
      </c>
      <c r="I63" s="1437" t="s">
        <v>196</v>
      </c>
      <c r="J63" s="1183" t="s">
        <v>186</v>
      </c>
      <c r="K63" s="106" t="s">
        <v>88</v>
      </c>
      <c r="L63" s="107" t="s">
        <v>210</v>
      </c>
      <c r="M63" s="119">
        <v>564</v>
      </c>
      <c r="N63" s="142">
        <v>0</v>
      </c>
      <c r="O63" s="142">
        <v>2</v>
      </c>
      <c r="P63" s="120">
        <v>66</v>
      </c>
      <c r="Q63" s="492">
        <v>0</v>
      </c>
      <c r="R63" s="493">
        <v>0</v>
      </c>
      <c r="AR63" s="8"/>
      <c r="AS63" s="8"/>
      <c r="AT63" s="8"/>
      <c r="AU63" s="8"/>
    </row>
    <row r="64" spans="1:47" ht="21" customHeight="1">
      <c r="A64" s="1392"/>
      <c r="B64" s="1184"/>
      <c r="C64" s="1197"/>
      <c r="D64" s="1207"/>
      <c r="E64" s="1202"/>
      <c r="F64" s="1184"/>
      <c r="G64" s="1190"/>
      <c r="H64" s="1440"/>
      <c r="I64" s="1202"/>
      <c r="J64" s="1184"/>
      <c r="K64" s="44" t="s">
        <v>89</v>
      </c>
      <c r="L64" s="41" t="s">
        <v>211</v>
      </c>
      <c r="M64" s="149">
        <v>1108</v>
      </c>
      <c r="N64" s="150">
        <v>0</v>
      </c>
      <c r="O64" s="150">
        <v>3</v>
      </c>
      <c r="P64" s="151">
        <v>60</v>
      </c>
      <c r="Q64" s="494">
        <v>0</v>
      </c>
      <c r="R64" s="495">
        <v>0</v>
      </c>
      <c r="AR64" s="8"/>
      <c r="AS64" s="8"/>
      <c r="AT64" s="8"/>
      <c r="AU64" s="8"/>
    </row>
    <row r="65" spans="1:47" ht="21" customHeight="1">
      <c r="A65" s="1392"/>
      <c r="B65" s="1184"/>
      <c r="C65" s="1197"/>
      <c r="D65" s="1207"/>
      <c r="E65" s="1202"/>
      <c r="F65" s="1184"/>
      <c r="G65" s="1190"/>
      <c r="H65" s="1440"/>
      <c r="I65" s="1202"/>
      <c r="J65" s="1184"/>
      <c r="K65" s="44" t="s">
        <v>90</v>
      </c>
      <c r="L65" s="41" t="s">
        <v>212</v>
      </c>
      <c r="M65" s="149">
        <v>696</v>
      </c>
      <c r="N65" s="150">
        <v>0</v>
      </c>
      <c r="O65" s="150">
        <v>1</v>
      </c>
      <c r="P65" s="151">
        <v>25</v>
      </c>
      <c r="Q65" s="494">
        <v>0</v>
      </c>
      <c r="R65" s="495">
        <v>0</v>
      </c>
      <c r="AR65" s="8"/>
      <c r="AS65" s="8"/>
      <c r="AT65" s="8"/>
      <c r="AU65" s="8"/>
    </row>
    <row r="66" spans="1:47" ht="21" customHeight="1">
      <c r="A66" s="1392"/>
      <c r="B66" s="1184"/>
      <c r="C66" s="1197"/>
      <c r="D66" s="1207"/>
      <c r="E66" s="1202"/>
      <c r="F66" s="1184"/>
      <c r="G66" s="1190"/>
      <c r="H66" s="1440"/>
      <c r="I66" s="1202"/>
      <c r="J66" s="1184"/>
      <c r="K66" s="44" t="s">
        <v>111</v>
      </c>
      <c r="L66" s="41" t="s">
        <v>213</v>
      </c>
      <c r="M66" s="149">
        <v>424</v>
      </c>
      <c r="N66" s="150">
        <v>0</v>
      </c>
      <c r="O66" s="150">
        <v>0</v>
      </c>
      <c r="P66" s="151">
        <v>12</v>
      </c>
      <c r="Q66" s="494">
        <v>0</v>
      </c>
      <c r="R66" s="495">
        <v>0</v>
      </c>
      <c r="AR66" s="8"/>
      <c r="AS66" s="8"/>
      <c r="AT66" s="8"/>
      <c r="AU66" s="8"/>
    </row>
    <row r="67" spans="1:47" ht="21" customHeight="1">
      <c r="A67" s="1392"/>
      <c r="B67" s="1184"/>
      <c r="C67" s="1197"/>
      <c r="D67" s="1207"/>
      <c r="E67" s="1202"/>
      <c r="F67" s="1184"/>
      <c r="G67" s="1190"/>
      <c r="H67" s="1440"/>
      <c r="I67" s="1202"/>
      <c r="J67" s="1184"/>
      <c r="K67" s="44" t="s">
        <v>201</v>
      </c>
      <c r="L67" s="41" t="s">
        <v>214</v>
      </c>
      <c r="M67" s="341">
        <v>537</v>
      </c>
      <c r="N67" s="342">
        <v>0</v>
      </c>
      <c r="O67" s="342">
        <v>0</v>
      </c>
      <c r="P67" s="346">
        <v>11</v>
      </c>
      <c r="Q67" s="494">
        <v>0</v>
      </c>
      <c r="R67" s="495">
        <v>0</v>
      </c>
      <c r="AR67" s="8"/>
      <c r="AS67" s="8"/>
      <c r="AT67" s="8"/>
      <c r="AU67" s="8"/>
    </row>
    <row r="68" spans="1:47" ht="21" customHeight="1" thickBot="1">
      <c r="A68" s="1392"/>
      <c r="B68" s="1184"/>
      <c r="C68" s="1197"/>
      <c r="D68" s="1207"/>
      <c r="E68" s="1202"/>
      <c r="F68" s="1184"/>
      <c r="G68" s="1190"/>
      <c r="H68" s="1440"/>
      <c r="I68" s="1202"/>
      <c r="J68" s="1184"/>
      <c r="K68" s="44" t="s">
        <v>216</v>
      </c>
      <c r="L68" s="41" t="s">
        <v>215</v>
      </c>
      <c r="M68" s="227">
        <v>661</v>
      </c>
      <c r="N68" s="143">
        <v>0</v>
      </c>
      <c r="O68" s="143">
        <v>0</v>
      </c>
      <c r="P68" s="144">
        <v>15</v>
      </c>
      <c r="Q68" s="494">
        <v>0</v>
      </c>
      <c r="R68" s="495">
        <v>0</v>
      </c>
      <c r="AR68" s="8"/>
      <c r="AS68" s="8"/>
      <c r="AT68" s="8"/>
      <c r="AU68" s="8"/>
    </row>
    <row r="69" spans="1:47" ht="21" customHeight="1" thickBot="1">
      <c r="A69" s="1392"/>
      <c r="B69" s="1184"/>
      <c r="C69" s="1197"/>
      <c r="D69" s="1207"/>
      <c r="E69" s="1202"/>
      <c r="F69" s="1184"/>
      <c r="G69" s="1190"/>
      <c r="H69" s="1440"/>
      <c r="I69" s="1202"/>
      <c r="J69" s="1184"/>
      <c r="K69" s="44" t="s">
        <v>188</v>
      </c>
      <c r="L69" s="41" t="s">
        <v>189</v>
      </c>
      <c r="M69" s="766">
        <v>0</v>
      </c>
      <c r="N69" s="767">
        <v>0</v>
      </c>
      <c r="O69" s="767">
        <v>0</v>
      </c>
      <c r="P69" s="767">
        <v>0</v>
      </c>
      <c r="Q69" s="494">
        <v>1690</v>
      </c>
      <c r="R69" s="495">
        <v>0</v>
      </c>
      <c r="AR69" s="8"/>
      <c r="AS69" s="8"/>
      <c r="AT69" s="8"/>
      <c r="AU69" s="8"/>
    </row>
    <row r="70" spans="1:47" ht="21" customHeight="1" thickBot="1">
      <c r="A70" s="1392"/>
      <c r="B70" s="1184"/>
      <c r="C70" s="1197"/>
      <c r="D70" s="1207"/>
      <c r="E70" s="1202"/>
      <c r="F70" s="1184"/>
      <c r="G70" s="1192"/>
      <c r="H70" s="1441"/>
      <c r="I70" s="1203"/>
      <c r="J70" s="1171"/>
      <c r="K70" s="153" t="s">
        <v>62</v>
      </c>
      <c r="L70" s="91" t="s">
        <v>29</v>
      </c>
      <c r="M70" s="79">
        <v>1</v>
      </c>
      <c r="N70" s="219">
        <v>0</v>
      </c>
      <c r="O70" s="219">
        <v>0</v>
      </c>
      <c r="P70" s="80">
        <v>1</v>
      </c>
      <c r="Q70" s="494">
        <v>0</v>
      </c>
      <c r="R70" s="495">
        <v>0</v>
      </c>
      <c r="AR70" s="8"/>
      <c r="AS70" s="8"/>
      <c r="AT70" s="8"/>
      <c r="AU70" s="8"/>
    </row>
    <row r="71" spans="1:47" ht="21.75" customHeight="1">
      <c r="A71" s="1392"/>
      <c r="B71" s="1184"/>
      <c r="C71" s="1197"/>
      <c r="D71" s="1207"/>
      <c r="E71" s="1202"/>
      <c r="F71" s="1184"/>
      <c r="G71" s="1189" t="s">
        <v>89</v>
      </c>
      <c r="H71" s="1232" t="s">
        <v>107</v>
      </c>
      <c r="I71" s="1201" t="s">
        <v>202</v>
      </c>
      <c r="J71" s="1170" t="s">
        <v>203</v>
      </c>
      <c r="K71" s="226" t="s">
        <v>204</v>
      </c>
      <c r="L71" s="40" t="s">
        <v>210</v>
      </c>
      <c r="M71" s="264">
        <v>0</v>
      </c>
      <c r="N71" s="141">
        <v>1407</v>
      </c>
      <c r="O71" s="141">
        <v>0</v>
      </c>
      <c r="P71" s="113">
        <v>85</v>
      </c>
      <c r="Q71" s="494">
        <v>0</v>
      </c>
      <c r="R71" s="495">
        <v>0</v>
      </c>
      <c r="AR71" s="8"/>
      <c r="AS71" s="8"/>
      <c r="AT71" s="8"/>
      <c r="AU71" s="8"/>
    </row>
    <row r="72" spans="1:47" ht="21.75" customHeight="1">
      <c r="A72" s="1392"/>
      <c r="B72" s="1184"/>
      <c r="C72" s="1197"/>
      <c r="D72" s="1207"/>
      <c r="E72" s="1202"/>
      <c r="F72" s="1184"/>
      <c r="G72" s="1190"/>
      <c r="H72" s="1233"/>
      <c r="I72" s="1199"/>
      <c r="J72" s="1184"/>
      <c r="K72" s="63" t="s">
        <v>205</v>
      </c>
      <c r="L72" s="40" t="s">
        <v>211</v>
      </c>
      <c r="M72" s="51">
        <v>0</v>
      </c>
      <c r="N72" s="140">
        <v>260</v>
      </c>
      <c r="O72" s="140">
        <v>0</v>
      </c>
      <c r="P72" s="132">
        <v>10</v>
      </c>
      <c r="Q72" s="494">
        <v>0</v>
      </c>
      <c r="R72" s="495">
        <v>0</v>
      </c>
      <c r="AR72" s="8"/>
      <c r="AS72" s="8"/>
      <c r="AT72" s="8"/>
      <c r="AU72" s="8"/>
    </row>
    <row r="73" spans="1:47" ht="21.75" customHeight="1">
      <c r="A73" s="1392"/>
      <c r="B73" s="1184"/>
      <c r="C73" s="1197"/>
      <c r="D73" s="1207"/>
      <c r="E73" s="1202"/>
      <c r="F73" s="1184"/>
      <c r="G73" s="1192"/>
      <c r="H73" s="1234"/>
      <c r="I73" s="1199"/>
      <c r="J73" s="1184"/>
      <c r="K73" s="63" t="s">
        <v>206</v>
      </c>
      <c r="L73" s="40" t="s">
        <v>212</v>
      </c>
      <c r="M73" s="51">
        <v>0</v>
      </c>
      <c r="N73" s="140">
        <v>35</v>
      </c>
      <c r="O73" s="140">
        <v>0</v>
      </c>
      <c r="P73" s="132">
        <v>0</v>
      </c>
      <c r="Q73" s="494">
        <v>0</v>
      </c>
      <c r="R73" s="495">
        <v>0</v>
      </c>
      <c r="AR73" s="8"/>
      <c r="AS73" s="8"/>
      <c r="AT73" s="8"/>
      <c r="AU73" s="8"/>
    </row>
    <row r="74" spans="1:47" ht="21.75" customHeight="1">
      <c r="A74" s="1392"/>
      <c r="B74" s="1184"/>
      <c r="C74" s="1197"/>
      <c r="D74" s="1207"/>
      <c r="E74" s="1202"/>
      <c r="F74" s="1184"/>
      <c r="G74" s="1189" t="s">
        <v>90</v>
      </c>
      <c r="H74" s="1232" t="s">
        <v>108</v>
      </c>
      <c r="I74" s="1202"/>
      <c r="J74" s="1184"/>
      <c r="K74" s="63" t="s">
        <v>207</v>
      </c>
      <c r="L74" s="40" t="s">
        <v>213</v>
      </c>
      <c r="M74" s="51">
        <v>0</v>
      </c>
      <c r="N74" s="140">
        <v>11</v>
      </c>
      <c r="O74" s="140">
        <v>0</v>
      </c>
      <c r="P74" s="132">
        <v>2</v>
      </c>
      <c r="Q74" s="494">
        <v>0</v>
      </c>
      <c r="R74" s="495">
        <v>0</v>
      </c>
      <c r="AR74" s="8"/>
      <c r="AS74" s="8"/>
      <c r="AT74" s="8"/>
      <c r="AU74" s="8"/>
    </row>
    <row r="75" spans="1:47" ht="21.75" customHeight="1">
      <c r="A75" s="1392"/>
      <c r="B75" s="1184"/>
      <c r="C75" s="1197"/>
      <c r="D75" s="1207"/>
      <c r="E75" s="1202"/>
      <c r="F75" s="1184"/>
      <c r="G75" s="1192"/>
      <c r="H75" s="1234"/>
      <c r="I75" s="1202"/>
      <c r="J75" s="1184"/>
      <c r="K75" s="63" t="s">
        <v>208</v>
      </c>
      <c r="L75" s="40" t="s">
        <v>214</v>
      </c>
      <c r="M75" s="51">
        <v>0</v>
      </c>
      <c r="N75" s="140">
        <v>8</v>
      </c>
      <c r="O75" s="140">
        <v>0</v>
      </c>
      <c r="P75" s="132">
        <v>3</v>
      </c>
      <c r="Q75" s="494">
        <v>0</v>
      </c>
      <c r="R75" s="495">
        <v>0</v>
      </c>
      <c r="AR75" s="8"/>
      <c r="AS75" s="8"/>
      <c r="AT75" s="8"/>
      <c r="AU75" s="8"/>
    </row>
    <row r="76" spans="1:47" ht="21.75" customHeight="1" thickBot="1">
      <c r="A76" s="1392"/>
      <c r="B76" s="1184"/>
      <c r="C76" s="1197"/>
      <c r="D76" s="1207"/>
      <c r="E76" s="1202"/>
      <c r="F76" s="1184"/>
      <c r="G76" s="1189" t="s">
        <v>111</v>
      </c>
      <c r="H76" s="1232" t="s">
        <v>34</v>
      </c>
      <c r="I76" s="1202"/>
      <c r="J76" s="1184"/>
      <c r="K76" s="63" t="s">
        <v>209</v>
      </c>
      <c r="L76" s="40" t="s">
        <v>215</v>
      </c>
      <c r="M76" s="114">
        <v>0</v>
      </c>
      <c r="N76" s="228">
        <v>4</v>
      </c>
      <c r="O76" s="228">
        <v>0</v>
      </c>
      <c r="P76" s="115">
        <v>0</v>
      </c>
      <c r="Q76" s="494">
        <v>0</v>
      </c>
      <c r="R76" s="495">
        <v>0</v>
      </c>
      <c r="AR76" s="8"/>
      <c r="AS76" s="8"/>
      <c r="AT76" s="8"/>
      <c r="AU76" s="8"/>
    </row>
    <row r="77" spans="1:47" ht="21.75" customHeight="1" thickBot="1">
      <c r="A77" s="1392"/>
      <c r="B77" s="1184"/>
      <c r="C77" s="1259"/>
      <c r="D77" s="1207"/>
      <c r="E77" s="1202"/>
      <c r="F77" s="1184"/>
      <c r="G77" s="1192"/>
      <c r="H77" s="1234"/>
      <c r="I77" s="1203"/>
      <c r="J77" s="1171"/>
      <c r="K77" s="44" t="s">
        <v>62</v>
      </c>
      <c r="L77" s="41" t="s">
        <v>29</v>
      </c>
      <c r="M77" s="82">
        <v>0</v>
      </c>
      <c r="N77" s="220">
        <v>1</v>
      </c>
      <c r="O77" s="219">
        <v>0</v>
      </c>
      <c r="P77" s="80">
        <v>0</v>
      </c>
      <c r="Q77" s="494">
        <v>0</v>
      </c>
      <c r="R77" s="495">
        <v>0</v>
      </c>
      <c r="AR77" s="8"/>
      <c r="AS77" s="8"/>
      <c r="AT77" s="8"/>
      <c r="AU77" s="8"/>
    </row>
    <row r="78" spans="1:47" ht="15.75" customHeight="1" thickBot="1">
      <c r="A78" s="1182"/>
      <c r="B78" s="1185"/>
      <c r="C78" s="48">
        <v>0</v>
      </c>
      <c r="D78" s="70" t="s">
        <v>63</v>
      </c>
      <c r="E78" s="71"/>
      <c r="F78" s="72"/>
      <c r="G78" s="73"/>
      <c r="H78" s="70"/>
      <c r="I78" s="71"/>
      <c r="J78" s="72"/>
      <c r="K78" s="73"/>
      <c r="L78" s="70"/>
      <c r="M78" s="555">
        <v>0</v>
      </c>
      <c r="N78" s="353">
        <v>0</v>
      </c>
      <c r="O78" s="487">
        <v>67</v>
      </c>
      <c r="P78" s="488">
        <v>9999</v>
      </c>
      <c r="Q78" s="489">
        <v>0</v>
      </c>
      <c r="R78" s="496">
        <v>3132</v>
      </c>
      <c r="AR78" s="8"/>
      <c r="AS78" s="8"/>
      <c r="AT78" s="8"/>
      <c r="AU78" s="8"/>
    </row>
  </sheetData>
  <sheetProtection/>
  <mergeCells count="79">
    <mergeCell ref="C11:L16"/>
    <mergeCell ref="M57:P57"/>
    <mergeCell ref="M54:Q54"/>
    <mergeCell ref="M42:P47"/>
    <mergeCell ref="R54:R62"/>
    <mergeCell ref="P11:P16"/>
    <mergeCell ref="M60:P60"/>
    <mergeCell ref="M28:P28"/>
    <mergeCell ref="M29:P29"/>
    <mergeCell ref="M30:P30"/>
    <mergeCell ref="M31:P31"/>
    <mergeCell ref="O49:P49"/>
    <mergeCell ref="M51:R51"/>
    <mergeCell ref="I34:I41"/>
    <mergeCell ref="P5:P10"/>
    <mergeCell ref="M55:Q55"/>
    <mergeCell ref="M56:Q56"/>
    <mergeCell ref="Q5:Q16"/>
    <mergeCell ref="Q29:Q33"/>
    <mergeCell ref="M49:N49"/>
    <mergeCell ref="M52:R52"/>
    <mergeCell ref="M53:Q53"/>
    <mergeCell ref="A20:R20"/>
    <mergeCell ref="M41:P41"/>
    <mergeCell ref="M34:P34"/>
    <mergeCell ref="M35:P35"/>
    <mergeCell ref="M36:P36"/>
    <mergeCell ref="Q34:R49"/>
    <mergeCell ref="M40:P40"/>
    <mergeCell ref="J34:J41"/>
    <mergeCell ref="M37:P37"/>
    <mergeCell ref="H71:H73"/>
    <mergeCell ref="I71:I77"/>
    <mergeCell ref="J71:J77"/>
    <mergeCell ref="Q58:Q62"/>
    <mergeCell ref="G63:G70"/>
    <mergeCell ref="H63:H70"/>
    <mergeCell ref="I63:I70"/>
    <mergeCell ref="J63:J70"/>
    <mergeCell ref="M58:P58"/>
    <mergeCell ref="M59:P59"/>
    <mergeCell ref="A63:A78"/>
    <mergeCell ref="B63:B78"/>
    <mergeCell ref="C63:C77"/>
    <mergeCell ref="D63:D77"/>
    <mergeCell ref="E63:E77"/>
    <mergeCell ref="F63:F77"/>
    <mergeCell ref="G42:G44"/>
    <mergeCell ref="H42:H44"/>
    <mergeCell ref="G45:G46"/>
    <mergeCell ref="H45:H46"/>
    <mergeCell ref="G47:G48"/>
    <mergeCell ref="M48:P48"/>
    <mergeCell ref="G76:G77"/>
    <mergeCell ref="H76:H77"/>
    <mergeCell ref="H74:H75"/>
    <mergeCell ref="G74:G75"/>
    <mergeCell ref="G71:G73"/>
    <mergeCell ref="M22:R22"/>
    <mergeCell ref="M23:R23"/>
    <mergeCell ref="M24:Q24"/>
    <mergeCell ref="M25:Q25"/>
    <mergeCell ref="M26:Q26"/>
    <mergeCell ref="A34:A49"/>
    <mergeCell ref="B34:B49"/>
    <mergeCell ref="C34:C48"/>
    <mergeCell ref="D34:D48"/>
    <mergeCell ref="E34:E48"/>
    <mergeCell ref="F34:F48"/>
    <mergeCell ref="G34:G41"/>
    <mergeCell ref="H34:H41"/>
    <mergeCell ref="R25:R33"/>
    <mergeCell ref="M27:Q27"/>
    <mergeCell ref="R5:R17"/>
    <mergeCell ref="H47:H48"/>
    <mergeCell ref="M38:P38"/>
    <mergeCell ref="M39:P39"/>
    <mergeCell ref="I42:I48"/>
    <mergeCell ref="J42:J48"/>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62" r:id="rId1"/>
  <headerFooter alignWithMargins="0">
    <oddHeader>&amp;C&amp;"Arial,Bold"&amp;12PNEMP IT00</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BH48"/>
  <sheetViews>
    <sheetView view="pageBreakPreview" zoomScale="75" zoomScaleSheetLayoutView="75" zoomScalePageLayoutView="0" workbookViewId="0" topLeftCell="A1">
      <selection activeCell="A1" sqref="A1"/>
    </sheetView>
  </sheetViews>
  <sheetFormatPr defaultColWidth="9.140625" defaultRowHeight="12.75"/>
  <cols>
    <col min="1" max="1" width="5.140625" style="8" customWidth="1"/>
    <col min="2" max="2" width="3.00390625" style="8" customWidth="1"/>
    <col min="3" max="3" width="4.421875" style="8" customWidth="1"/>
    <col min="4" max="4" width="6.28125" style="8" customWidth="1"/>
    <col min="5" max="5" width="3.421875" style="8" customWidth="1"/>
    <col min="6" max="6" width="3.00390625" style="8" customWidth="1"/>
    <col min="7" max="7" width="3.8515625" style="8" customWidth="1"/>
    <col min="8" max="8" width="14.140625" style="8" customWidth="1"/>
    <col min="9" max="9" width="5.00390625" style="8" customWidth="1"/>
    <col min="10" max="10" width="7.00390625" style="8" customWidth="1"/>
    <col min="11" max="11" width="4.57421875" style="8" customWidth="1"/>
    <col min="12" max="12" width="7.140625" style="8" customWidth="1"/>
    <col min="13" max="13" width="7.8515625" style="8" customWidth="1"/>
    <col min="14" max="14" width="5.00390625" style="8" customWidth="1"/>
    <col min="15" max="15" width="4.7109375" style="8" customWidth="1"/>
    <col min="16" max="16" width="10.00390625" style="8" customWidth="1"/>
    <col min="17" max="17" width="10.8515625" style="8" bestFit="1" customWidth="1"/>
    <col min="18" max="19" width="10.8515625" style="8" customWidth="1"/>
    <col min="20" max="20" width="13.00390625" style="8" customWidth="1"/>
    <col min="21" max="21" width="8.7109375" style="8" customWidth="1"/>
    <col min="22" max="60" width="9.140625" style="28" customWidth="1"/>
    <col min="61" max="16384" width="9.140625" style="8" customWidth="1"/>
  </cols>
  <sheetData>
    <row r="1" spans="1:16" ht="12.75">
      <c r="A1" s="1" t="s">
        <v>508</v>
      </c>
      <c r="H1" s="2"/>
      <c r="L1" s="2"/>
      <c r="P1" s="2"/>
    </row>
    <row r="2" spans="1:16" ht="12.75">
      <c r="A2" t="s">
        <v>27</v>
      </c>
      <c r="B2" s="8" t="s">
        <v>501</v>
      </c>
      <c r="H2" s="2"/>
      <c r="L2" s="2"/>
      <c r="P2" s="2"/>
    </row>
    <row r="3" spans="2:16" ht="12.75">
      <c r="B3" s="3"/>
      <c r="H3" s="2"/>
      <c r="L3" s="2"/>
      <c r="P3" s="2"/>
    </row>
    <row r="4" spans="1:21" ht="12.75">
      <c r="A4" s="4">
        <v>-1</v>
      </c>
      <c r="B4" s="5"/>
      <c r="C4" s="4" t="s">
        <v>28</v>
      </c>
      <c r="D4" s="6"/>
      <c r="E4" s="6"/>
      <c r="F4" s="6"/>
      <c r="G4" s="6"/>
      <c r="H4" s="7"/>
      <c r="I4" s="6"/>
      <c r="J4" s="6"/>
      <c r="K4" s="6"/>
      <c r="L4" s="7"/>
      <c r="M4" s="6"/>
      <c r="N4" s="6"/>
      <c r="O4" s="6"/>
      <c r="P4" s="7"/>
      <c r="S4" s="354">
        <f>SUM(R47:T48,U48)</f>
        <v>14970</v>
      </c>
      <c r="T4" s="368">
        <f>S4</f>
        <v>14970</v>
      </c>
      <c r="U4" s="368">
        <f>T4</f>
        <v>14970</v>
      </c>
    </row>
    <row r="5" spans="1:21" ht="12.75">
      <c r="A5" s="9">
        <v>100</v>
      </c>
      <c r="B5" s="5"/>
      <c r="C5" s="9" t="s">
        <v>217</v>
      </c>
      <c r="D5" s="6"/>
      <c r="E5" s="6"/>
      <c r="F5" s="6"/>
      <c r="G5" s="6"/>
      <c r="H5" s="7"/>
      <c r="I5" s="6"/>
      <c r="J5" s="6"/>
      <c r="K5" s="6"/>
      <c r="L5" s="7"/>
      <c r="M5" s="6"/>
      <c r="N5" s="6"/>
      <c r="O5" s="6"/>
      <c r="P5" s="7"/>
      <c r="S5" s="355">
        <f>SUM(Q38:T38,Q41:T41,Q44:T44)</f>
        <v>5360</v>
      </c>
      <c r="T5" s="1502">
        <f>SUM(S5:S6)</f>
        <v>5931</v>
      </c>
      <c r="U5" s="1502">
        <f>SUM(T5:T7)</f>
        <v>5931</v>
      </c>
    </row>
    <row r="6" spans="1:21" ht="12.75">
      <c r="A6" s="9">
        <v>200</v>
      </c>
      <c r="B6" s="5"/>
      <c r="C6" s="9" t="s">
        <v>218</v>
      </c>
      <c r="D6" s="6"/>
      <c r="E6" s="6"/>
      <c r="F6" s="6"/>
      <c r="G6" s="6"/>
      <c r="H6" s="7"/>
      <c r="I6" s="6"/>
      <c r="J6" s="6"/>
      <c r="K6" s="6"/>
      <c r="L6" s="7"/>
      <c r="M6" s="6"/>
      <c r="N6" s="6"/>
      <c r="O6" s="6"/>
      <c r="P6" s="7"/>
      <c r="S6" s="370">
        <f>SUM(Q39:T39,Q42:T42,Q45:T45)</f>
        <v>571</v>
      </c>
      <c r="T6" s="1503"/>
      <c r="U6" s="1503"/>
    </row>
    <row r="7" spans="1:21" ht="12.75" customHeight="1">
      <c r="A7" s="23" t="s">
        <v>29</v>
      </c>
      <c r="B7" s="5"/>
      <c r="C7" s="4" t="s">
        <v>30</v>
      </c>
      <c r="H7" s="2"/>
      <c r="L7" s="2"/>
      <c r="P7" s="2"/>
      <c r="S7" s="768">
        <f>SUM(Q40:T40,Q43:T43,Q46:T46,Q47:Q48)</f>
        <v>0</v>
      </c>
      <c r="T7" s="768">
        <f>SUM(S7)</f>
        <v>0</v>
      </c>
      <c r="U7" s="1504"/>
    </row>
    <row r="8" spans="1:21" ht="13.5" thickBot="1">
      <c r="A8" s="20"/>
      <c r="B8" s="21"/>
      <c r="H8" s="2"/>
      <c r="L8" s="2"/>
      <c r="P8" s="2"/>
      <c r="S8" s="357"/>
      <c r="T8" s="357"/>
      <c r="U8" s="486">
        <f>SUM(U4:U7)</f>
        <v>20901</v>
      </c>
    </row>
    <row r="9" spans="1:21" ht="14.25" thickBot="1" thickTop="1">
      <c r="A9" s="20"/>
      <c r="B9" s="21"/>
      <c r="H9" s="2"/>
      <c r="L9" s="2"/>
      <c r="P9" s="2"/>
      <c r="Q9" s="25"/>
      <c r="R9" s="25"/>
      <c r="S9" s="25"/>
      <c r="T9" s="25"/>
      <c r="U9" s="12"/>
    </row>
    <row r="10" spans="1:21" ht="12.75" customHeight="1">
      <c r="A10" s="1" t="s">
        <v>508</v>
      </c>
      <c r="B10" s="280"/>
      <c r="C10" s="280"/>
      <c r="D10" s="280"/>
      <c r="E10" s="280"/>
      <c r="F10" s="280"/>
      <c r="G10" s="280"/>
      <c r="H10" s="280"/>
      <c r="I10" s="280"/>
      <c r="J10" s="280"/>
      <c r="K10" s="280"/>
      <c r="L10" s="280"/>
      <c r="M10" s="280"/>
      <c r="N10" s="280"/>
      <c r="O10" s="280"/>
      <c r="P10" s="268"/>
      <c r="Q10" s="1024" t="s">
        <v>44</v>
      </c>
      <c r="R10" s="986"/>
      <c r="S10" s="986"/>
      <c r="T10" s="986"/>
      <c r="U10" s="987"/>
    </row>
    <row r="11" spans="1:21" ht="12.75">
      <c r="A11" s="280"/>
      <c r="B11" s="280"/>
      <c r="C11" s="280"/>
      <c r="D11" s="280"/>
      <c r="E11" s="280"/>
      <c r="F11" s="280"/>
      <c r="G11" s="280"/>
      <c r="H11" s="280"/>
      <c r="I11" s="280"/>
      <c r="J11" s="280"/>
      <c r="K11" s="280"/>
      <c r="L11" s="280"/>
      <c r="M11" s="280"/>
      <c r="N11" s="280"/>
      <c r="O11" s="280"/>
      <c r="P11" s="268"/>
      <c r="Q11" s="1025" t="s">
        <v>45</v>
      </c>
      <c r="R11" s="967"/>
      <c r="S11" s="967"/>
      <c r="T11" s="967"/>
      <c r="U11" s="988"/>
    </row>
    <row r="12" spans="1:21" ht="12.75">
      <c r="A12" s="280"/>
      <c r="B12" s="280"/>
      <c r="C12" s="280"/>
      <c r="D12" s="280"/>
      <c r="E12" s="280"/>
      <c r="F12" s="280"/>
      <c r="G12" s="280"/>
      <c r="H12" s="280"/>
      <c r="I12" s="280"/>
      <c r="J12" s="280"/>
      <c r="K12" s="280"/>
      <c r="L12" s="280"/>
      <c r="M12" s="280"/>
      <c r="N12" s="280"/>
      <c r="O12" s="280"/>
      <c r="P12" s="268"/>
      <c r="Q12" s="1025" t="s">
        <v>46</v>
      </c>
      <c r="R12" s="967"/>
      <c r="S12" s="967"/>
      <c r="T12" s="968"/>
      <c r="U12" s="29" t="s">
        <v>48</v>
      </c>
    </row>
    <row r="13" spans="1:21" ht="12.75" customHeight="1">
      <c r="A13" s="280"/>
      <c r="B13" s="280"/>
      <c r="C13" s="280"/>
      <c r="D13" s="280"/>
      <c r="E13" s="280"/>
      <c r="F13" s="280"/>
      <c r="G13" s="280"/>
      <c r="H13" s="280"/>
      <c r="I13" s="280"/>
      <c r="J13" s="280"/>
      <c r="K13" s="280"/>
      <c r="L13" s="280"/>
      <c r="M13" s="280"/>
      <c r="N13" s="280"/>
      <c r="O13" s="280"/>
      <c r="P13" s="268"/>
      <c r="Q13" s="1026" t="s">
        <v>47</v>
      </c>
      <c r="R13" s="969"/>
      <c r="S13" s="969"/>
      <c r="T13" s="970"/>
      <c r="U13" s="971" t="s">
        <v>49</v>
      </c>
    </row>
    <row r="14" spans="1:21" ht="12.75" customHeight="1">
      <c r="A14" s="280"/>
      <c r="B14" s="280"/>
      <c r="C14" s="280"/>
      <c r="D14" s="280"/>
      <c r="E14" s="280"/>
      <c r="F14" s="280"/>
      <c r="G14" s="280"/>
      <c r="H14" s="280"/>
      <c r="I14" s="280"/>
      <c r="J14" s="280"/>
      <c r="K14" s="280"/>
      <c r="L14" s="280"/>
      <c r="M14" s="280"/>
      <c r="N14" s="280"/>
      <c r="O14" s="280"/>
      <c r="P14" s="268"/>
      <c r="Q14" s="830" t="s">
        <v>32</v>
      </c>
      <c r="R14" s="831"/>
      <c r="S14" s="831"/>
      <c r="T14" s="832"/>
      <c r="U14" s="971"/>
    </row>
    <row r="15" spans="1:21" ht="12.75" customHeight="1">
      <c r="A15" s="280"/>
      <c r="B15" s="280"/>
      <c r="C15" s="280"/>
      <c r="D15" s="280"/>
      <c r="E15" s="280"/>
      <c r="F15" s="280"/>
      <c r="G15" s="280"/>
      <c r="H15" s="280"/>
      <c r="I15" s="280"/>
      <c r="J15" s="280"/>
      <c r="K15" s="280"/>
      <c r="L15" s="280"/>
      <c r="M15" s="280"/>
      <c r="N15" s="280"/>
      <c r="O15" s="280"/>
      <c r="P15" s="268"/>
      <c r="Q15" s="833" t="s">
        <v>68</v>
      </c>
      <c r="R15" s="834"/>
      <c r="S15" s="834"/>
      <c r="T15" s="835"/>
      <c r="U15" s="971"/>
    </row>
    <row r="16" spans="1:21" ht="12.75">
      <c r="A16" s="280"/>
      <c r="B16" s="280"/>
      <c r="C16" s="280"/>
      <c r="D16" s="280"/>
      <c r="E16" s="280"/>
      <c r="F16" s="280"/>
      <c r="G16" s="280"/>
      <c r="H16" s="280"/>
      <c r="I16" s="280"/>
      <c r="J16" s="280"/>
      <c r="K16" s="280"/>
      <c r="L16" s="280"/>
      <c r="M16" s="280"/>
      <c r="N16" s="280"/>
      <c r="O16" s="280"/>
      <c r="P16" s="268"/>
      <c r="Q16" s="135" t="s">
        <v>104</v>
      </c>
      <c r="R16" s="137" t="s">
        <v>191</v>
      </c>
      <c r="S16" s="61">
        <v>19</v>
      </c>
      <c r="T16" s="61" t="s">
        <v>70</v>
      </c>
      <c r="U16" s="971"/>
    </row>
    <row r="17" spans="1:21" ht="26.25" thickBot="1">
      <c r="A17" s="240"/>
      <c r="B17" s="240"/>
      <c r="C17" s="240"/>
      <c r="D17" s="240"/>
      <c r="E17" s="240"/>
      <c r="F17" s="240"/>
      <c r="G17" s="240"/>
      <c r="H17" s="240"/>
      <c r="I17" s="240"/>
      <c r="J17" s="240"/>
      <c r="K17" s="240"/>
      <c r="L17" s="240"/>
      <c r="M17" s="240"/>
      <c r="N17" s="240"/>
      <c r="O17" s="240"/>
      <c r="P17" s="281"/>
      <c r="Q17" s="90" t="s">
        <v>106</v>
      </c>
      <c r="R17" s="108" t="s">
        <v>107</v>
      </c>
      <c r="S17" s="31" t="s">
        <v>43</v>
      </c>
      <c r="T17" s="30" t="s">
        <v>71</v>
      </c>
      <c r="U17" s="971"/>
    </row>
    <row r="18" spans="1:60" ht="28.5" customHeight="1" thickBot="1">
      <c r="A18" s="1180" t="s">
        <v>72</v>
      </c>
      <c r="B18" s="1183" t="s">
        <v>60</v>
      </c>
      <c r="C18" s="1258" t="s">
        <v>134</v>
      </c>
      <c r="D18" s="1388" t="s">
        <v>135</v>
      </c>
      <c r="E18" s="1437" t="s">
        <v>137</v>
      </c>
      <c r="F18" s="1183" t="s">
        <v>136</v>
      </c>
      <c r="G18" s="1438" t="s">
        <v>88</v>
      </c>
      <c r="H18" s="1439" t="s">
        <v>106</v>
      </c>
      <c r="I18" s="1437" t="s">
        <v>99</v>
      </c>
      <c r="J18" s="1183" t="s">
        <v>219</v>
      </c>
      <c r="K18" s="106" t="s">
        <v>88</v>
      </c>
      <c r="L18" s="107" t="s">
        <v>100</v>
      </c>
      <c r="M18" s="66"/>
      <c r="N18" s="67"/>
      <c r="O18" s="60"/>
      <c r="P18" s="65"/>
      <c r="Q18" s="1508">
        <v>100</v>
      </c>
      <c r="R18" s="1409"/>
      <c r="S18" s="1409"/>
      <c r="T18" s="1410"/>
      <c r="U18" s="1500">
        <v>-1</v>
      </c>
      <c r="BE18" s="8"/>
      <c r="BF18" s="8"/>
      <c r="BG18" s="8"/>
      <c r="BH18" s="8"/>
    </row>
    <row r="19" spans="1:60" ht="28.5" customHeight="1" thickBot="1">
      <c r="A19" s="1392"/>
      <c r="B19" s="1184"/>
      <c r="C19" s="1197"/>
      <c r="D19" s="1207"/>
      <c r="E19" s="1202"/>
      <c r="F19" s="1184"/>
      <c r="G19" s="1190"/>
      <c r="H19" s="1440"/>
      <c r="I19" s="1202"/>
      <c r="J19" s="1184"/>
      <c r="K19" s="44" t="s">
        <v>89</v>
      </c>
      <c r="L19" s="41" t="s">
        <v>101</v>
      </c>
      <c r="M19" s="64"/>
      <c r="N19" s="38"/>
      <c r="O19" s="59"/>
      <c r="P19" s="42"/>
      <c r="Q19" s="1563">
        <v>200</v>
      </c>
      <c r="R19" s="1564"/>
      <c r="S19" s="1564"/>
      <c r="T19" s="1565"/>
      <c r="U19" s="1379"/>
      <c r="BE19" s="8"/>
      <c r="BF19" s="8"/>
      <c r="BG19" s="8"/>
      <c r="BH19" s="8"/>
    </row>
    <row r="20" spans="1:60" ht="28.5" customHeight="1" thickBot="1">
      <c r="A20" s="1392"/>
      <c r="B20" s="1184"/>
      <c r="C20" s="1197"/>
      <c r="D20" s="1207"/>
      <c r="E20" s="1202"/>
      <c r="F20" s="1184"/>
      <c r="G20" s="1192"/>
      <c r="H20" s="1441"/>
      <c r="I20" s="1203"/>
      <c r="J20" s="1171"/>
      <c r="K20" s="44" t="s">
        <v>62</v>
      </c>
      <c r="L20" s="41" t="s">
        <v>29</v>
      </c>
      <c r="M20" s="39"/>
      <c r="N20" s="88"/>
      <c r="O20" s="62"/>
      <c r="P20" s="37"/>
      <c r="Q20" s="1237" t="s">
        <v>29</v>
      </c>
      <c r="R20" s="1238"/>
      <c r="S20" s="1238"/>
      <c r="T20" s="1239"/>
      <c r="U20" s="1379"/>
      <c r="BE20" s="8"/>
      <c r="BF20" s="8"/>
      <c r="BG20" s="8"/>
      <c r="BH20" s="8"/>
    </row>
    <row r="21" spans="1:60" ht="28.5" customHeight="1" thickBot="1">
      <c r="A21" s="1392"/>
      <c r="B21" s="1184"/>
      <c r="C21" s="1197"/>
      <c r="D21" s="1207"/>
      <c r="E21" s="1202"/>
      <c r="F21" s="1184"/>
      <c r="G21" s="1189" t="s">
        <v>89</v>
      </c>
      <c r="H21" s="1232" t="s">
        <v>107</v>
      </c>
      <c r="I21" s="1175" t="s">
        <v>192</v>
      </c>
      <c r="J21" s="1170" t="s">
        <v>193</v>
      </c>
      <c r="K21" s="1189" t="s">
        <v>88</v>
      </c>
      <c r="L21" s="1505" t="s">
        <v>119</v>
      </c>
      <c r="M21" s="1202" t="s">
        <v>220</v>
      </c>
      <c r="N21" s="1184" t="s">
        <v>219</v>
      </c>
      <c r="O21" s="44" t="s">
        <v>88</v>
      </c>
      <c r="P21" s="41" t="s">
        <v>100</v>
      </c>
      <c r="Q21" s="1508">
        <v>100</v>
      </c>
      <c r="R21" s="1409"/>
      <c r="S21" s="1409"/>
      <c r="T21" s="1410"/>
      <c r="U21" s="1379"/>
      <c r="BE21" s="8"/>
      <c r="BF21" s="8"/>
      <c r="BG21" s="8"/>
      <c r="BH21" s="8"/>
    </row>
    <row r="22" spans="1:60" ht="28.5" customHeight="1" thickBot="1">
      <c r="A22" s="1392"/>
      <c r="B22" s="1184"/>
      <c r="C22" s="1197"/>
      <c r="D22" s="1207"/>
      <c r="E22" s="1202"/>
      <c r="F22" s="1184"/>
      <c r="G22" s="1190"/>
      <c r="H22" s="1233"/>
      <c r="I22" s="1199"/>
      <c r="J22" s="1184"/>
      <c r="K22" s="1190"/>
      <c r="L22" s="1506"/>
      <c r="M22" s="1202"/>
      <c r="N22" s="1184"/>
      <c r="O22" s="44" t="s">
        <v>89</v>
      </c>
      <c r="P22" s="41" t="s">
        <v>101</v>
      </c>
      <c r="Q22" s="1563">
        <v>200</v>
      </c>
      <c r="R22" s="1564"/>
      <c r="S22" s="1564"/>
      <c r="T22" s="1565"/>
      <c r="U22" s="1379"/>
      <c r="BE22" s="8"/>
      <c r="BF22" s="8"/>
      <c r="BG22" s="8"/>
      <c r="BH22" s="8"/>
    </row>
    <row r="23" spans="1:60" ht="28.5" customHeight="1" thickBot="1">
      <c r="A23" s="1392"/>
      <c r="B23" s="1184"/>
      <c r="C23" s="1197"/>
      <c r="D23" s="1207"/>
      <c r="E23" s="1202"/>
      <c r="F23" s="1184"/>
      <c r="G23" s="1192"/>
      <c r="H23" s="1234"/>
      <c r="I23" s="1199"/>
      <c r="J23" s="1184"/>
      <c r="K23" s="1192"/>
      <c r="L23" s="1507"/>
      <c r="M23" s="1203"/>
      <c r="N23" s="1171"/>
      <c r="O23" s="44" t="s">
        <v>62</v>
      </c>
      <c r="P23" s="41" t="s">
        <v>29</v>
      </c>
      <c r="Q23" s="1237" t="s">
        <v>29</v>
      </c>
      <c r="R23" s="1238"/>
      <c r="S23" s="1238"/>
      <c r="T23" s="1239"/>
      <c r="U23" s="1379"/>
      <c r="BE23" s="8"/>
      <c r="BF23" s="8"/>
      <c r="BG23" s="8"/>
      <c r="BH23" s="8"/>
    </row>
    <row r="24" spans="1:60" ht="28.5" customHeight="1" thickBot="1">
      <c r="A24" s="1392"/>
      <c r="B24" s="1184"/>
      <c r="C24" s="1197"/>
      <c r="D24" s="1207"/>
      <c r="E24" s="1202"/>
      <c r="F24" s="1184"/>
      <c r="G24" s="1189" t="s">
        <v>90</v>
      </c>
      <c r="H24" s="1232" t="s">
        <v>108</v>
      </c>
      <c r="I24" s="1202"/>
      <c r="J24" s="1184"/>
      <c r="K24" s="1189" t="s">
        <v>61</v>
      </c>
      <c r="L24" s="1186" t="s">
        <v>120</v>
      </c>
      <c r="M24" s="1201" t="s">
        <v>221</v>
      </c>
      <c r="N24" s="1184" t="s">
        <v>219</v>
      </c>
      <c r="O24" s="44" t="s">
        <v>88</v>
      </c>
      <c r="P24" s="41" t="s">
        <v>100</v>
      </c>
      <c r="Q24" s="1508">
        <v>100</v>
      </c>
      <c r="R24" s="1409"/>
      <c r="S24" s="1409"/>
      <c r="T24" s="1410"/>
      <c r="U24" s="1379"/>
      <c r="BE24" s="8"/>
      <c r="BF24" s="8"/>
      <c r="BG24" s="8"/>
      <c r="BH24" s="8"/>
    </row>
    <row r="25" spans="1:60" ht="28.5" customHeight="1" thickBot="1">
      <c r="A25" s="1392"/>
      <c r="B25" s="1184"/>
      <c r="C25" s="1197"/>
      <c r="D25" s="1207"/>
      <c r="E25" s="1202"/>
      <c r="F25" s="1184"/>
      <c r="G25" s="1192"/>
      <c r="H25" s="1234"/>
      <c r="I25" s="1202"/>
      <c r="J25" s="1184"/>
      <c r="K25" s="1190"/>
      <c r="L25" s="1187"/>
      <c r="M25" s="1202"/>
      <c r="N25" s="1184"/>
      <c r="O25" s="44" t="s">
        <v>89</v>
      </c>
      <c r="P25" s="41" t="s">
        <v>101</v>
      </c>
      <c r="Q25" s="1563">
        <v>200</v>
      </c>
      <c r="R25" s="1564"/>
      <c r="S25" s="1564"/>
      <c r="T25" s="1565"/>
      <c r="U25" s="1379"/>
      <c r="BE25" s="8"/>
      <c r="BF25" s="8"/>
      <c r="BG25" s="8"/>
      <c r="BH25" s="8"/>
    </row>
    <row r="26" spans="1:60" ht="28.5" customHeight="1" thickBot="1">
      <c r="A26" s="1392"/>
      <c r="B26" s="1184"/>
      <c r="C26" s="1197"/>
      <c r="D26" s="1207"/>
      <c r="E26" s="1202"/>
      <c r="F26" s="1184"/>
      <c r="G26" s="1189" t="s">
        <v>111</v>
      </c>
      <c r="H26" s="1232" t="s">
        <v>34</v>
      </c>
      <c r="I26" s="1202"/>
      <c r="J26" s="1184"/>
      <c r="K26" s="1192"/>
      <c r="L26" s="1267"/>
      <c r="M26" s="1203"/>
      <c r="N26" s="1171"/>
      <c r="O26" s="44" t="s">
        <v>62</v>
      </c>
      <c r="P26" s="41" t="s">
        <v>29</v>
      </c>
      <c r="Q26" s="1298" t="s">
        <v>29</v>
      </c>
      <c r="R26" s="1238"/>
      <c r="S26" s="1238"/>
      <c r="T26" s="1239"/>
      <c r="U26" s="1379"/>
      <c r="BE26" s="8"/>
      <c r="BF26" s="8"/>
      <c r="BG26" s="8"/>
      <c r="BH26" s="8"/>
    </row>
    <row r="27" spans="1:60" ht="28.5" customHeight="1">
      <c r="A27" s="1392"/>
      <c r="B27" s="1184"/>
      <c r="C27" s="1259"/>
      <c r="D27" s="1207"/>
      <c r="E27" s="1202"/>
      <c r="F27" s="1184"/>
      <c r="G27" s="1192"/>
      <c r="H27" s="1234"/>
      <c r="I27" s="1203"/>
      <c r="J27" s="1171"/>
      <c r="K27" s="44" t="s">
        <v>102</v>
      </c>
      <c r="L27" s="41" t="s">
        <v>194</v>
      </c>
      <c r="M27" s="64"/>
      <c r="N27" s="38"/>
      <c r="O27" s="59"/>
      <c r="P27" s="42"/>
      <c r="Q27" s="1510"/>
      <c r="R27" s="1512">
        <v>-1</v>
      </c>
      <c r="S27" s="1513"/>
      <c r="T27" s="1513"/>
      <c r="U27" s="1379"/>
      <c r="BE27" s="8"/>
      <c r="BF27" s="8"/>
      <c r="BG27" s="8"/>
      <c r="BH27" s="8"/>
    </row>
    <row r="28" spans="1:60" ht="19.5" customHeight="1" thickBot="1">
      <c r="A28" s="1182"/>
      <c r="B28" s="1185"/>
      <c r="C28" s="48">
        <v>0</v>
      </c>
      <c r="D28" s="70" t="s">
        <v>63</v>
      </c>
      <c r="E28" s="71"/>
      <c r="F28" s="72"/>
      <c r="G28" s="73"/>
      <c r="H28" s="70"/>
      <c r="I28" s="71"/>
      <c r="J28" s="72"/>
      <c r="K28" s="73"/>
      <c r="L28" s="70"/>
      <c r="M28" s="71"/>
      <c r="N28" s="72"/>
      <c r="O28" s="73"/>
      <c r="P28" s="70"/>
      <c r="Q28" s="1511"/>
      <c r="R28" s="1514"/>
      <c r="S28" s="1515"/>
      <c r="T28" s="1515"/>
      <c r="U28" s="1501"/>
      <c r="BE28" s="8"/>
      <c r="BF28" s="8"/>
      <c r="BG28" s="8"/>
      <c r="BH28" s="8"/>
    </row>
    <row r="29" spans="17:60" ht="13.5" thickBot="1">
      <c r="Q29" s="33"/>
      <c r="R29" s="33"/>
      <c r="S29" s="33"/>
      <c r="T29" s="33"/>
      <c r="U29" s="33"/>
      <c r="BF29" s="8"/>
      <c r="BG29" s="8"/>
      <c r="BH29" s="8"/>
    </row>
    <row r="30" spans="1:21" ht="12.75" customHeight="1">
      <c r="A30" s="1" t="s">
        <v>508</v>
      </c>
      <c r="B30" s="280"/>
      <c r="C30" s="280"/>
      <c r="D30" s="280"/>
      <c r="E30" s="280"/>
      <c r="F30" s="280"/>
      <c r="G30" s="280"/>
      <c r="H30" s="280"/>
      <c r="I30" s="280"/>
      <c r="J30" s="280"/>
      <c r="K30" s="280"/>
      <c r="L30" s="280"/>
      <c r="M30" s="280"/>
      <c r="N30" s="280"/>
      <c r="O30" s="280"/>
      <c r="P30" s="268"/>
      <c r="Q30" s="1024" t="s">
        <v>44</v>
      </c>
      <c r="R30" s="986"/>
      <c r="S30" s="986"/>
      <c r="T30" s="986"/>
      <c r="U30" s="987"/>
    </row>
    <row r="31" spans="1:21" ht="12.75">
      <c r="A31" s="280"/>
      <c r="B31" s="280"/>
      <c r="C31" s="280"/>
      <c r="D31" s="280"/>
      <c r="E31" s="280"/>
      <c r="F31" s="280"/>
      <c r="G31" s="280"/>
      <c r="H31" s="280"/>
      <c r="I31" s="280"/>
      <c r="J31" s="280"/>
      <c r="K31" s="280"/>
      <c r="L31" s="280"/>
      <c r="M31" s="280"/>
      <c r="N31" s="280"/>
      <c r="O31" s="280"/>
      <c r="P31" s="268"/>
      <c r="Q31" s="1025" t="s">
        <v>45</v>
      </c>
      <c r="R31" s="967"/>
      <c r="S31" s="967"/>
      <c r="T31" s="967"/>
      <c r="U31" s="988"/>
    </row>
    <row r="32" spans="1:21" ht="12.75">
      <c r="A32" s="280"/>
      <c r="B32" s="280"/>
      <c r="C32" s="280"/>
      <c r="D32" s="280"/>
      <c r="E32" s="280"/>
      <c r="F32" s="280"/>
      <c r="G32" s="280"/>
      <c r="H32" s="280"/>
      <c r="I32" s="280"/>
      <c r="J32" s="280"/>
      <c r="K32" s="280"/>
      <c r="L32" s="280"/>
      <c r="M32" s="280"/>
      <c r="N32" s="280"/>
      <c r="O32" s="280"/>
      <c r="P32" s="268"/>
      <c r="Q32" s="1025" t="s">
        <v>46</v>
      </c>
      <c r="R32" s="967"/>
      <c r="S32" s="967"/>
      <c r="T32" s="968"/>
      <c r="U32" s="29" t="s">
        <v>48</v>
      </c>
    </row>
    <row r="33" spans="1:21" ht="12.75" customHeight="1">
      <c r="A33" s="280"/>
      <c r="B33" s="280"/>
      <c r="C33" s="280"/>
      <c r="D33" s="280"/>
      <c r="E33" s="280"/>
      <c r="F33" s="280"/>
      <c r="G33" s="280"/>
      <c r="H33" s="280"/>
      <c r="I33" s="280"/>
      <c r="J33" s="280"/>
      <c r="K33" s="280"/>
      <c r="L33" s="280"/>
      <c r="M33" s="280"/>
      <c r="N33" s="280"/>
      <c r="O33" s="280"/>
      <c r="P33" s="268"/>
      <c r="Q33" s="1026" t="s">
        <v>47</v>
      </c>
      <c r="R33" s="969"/>
      <c r="S33" s="969"/>
      <c r="T33" s="970"/>
      <c r="U33" s="971" t="s">
        <v>49</v>
      </c>
    </row>
    <row r="34" spans="1:21" ht="12.75" customHeight="1">
      <c r="A34" s="280"/>
      <c r="B34" s="280"/>
      <c r="C34" s="280"/>
      <c r="D34" s="280"/>
      <c r="E34" s="280"/>
      <c r="F34" s="280"/>
      <c r="G34" s="280"/>
      <c r="H34" s="280"/>
      <c r="I34" s="280"/>
      <c r="J34" s="280"/>
      <c r="K34" s="280"/>
      <c r="L34" s="280"/>
      <c r="M34" s="280"/>
      <c r="N34" s="280"/>
      <c r="O34" s="280"/>
      <c r="P34" s="268"/>
      <c r="Q34" s="830" t="s">
        <v>32</v>
      </c>
      <c r="R34" s="831"/>
      <c r="S34" s="831"/>
      <c r="T34" s="832"/>
      <c r="U34" s="971"/>
    </row>
    <row r="35" spans="1:21" ht="12.75" customHeight="1">
      <c r="A35" s="280"/>
      <c r="B35" s="280"/>
      <c r="C35" s="280"/>
      <c r="D35" s="280"/>
      <c r="E35" s="280"/>
      <c r="F35" s="280"/>
      <c r="G35" s="280"/>
      <c r="H35" s="280"/>
      <c r="I35" s="280"/>
      <c r="J35" s="280"/>
      <c r="K35" s="280"/>
      <c r="L35" s="280"/>
      <c r="M35" s="280"/>
      <c r="N35" s="280"/>
      <c r="O35" s="280"/>
      <c r="P35" s="268"/>
      <c r="Q35" s="833" t="s">
        <v>68</v>
      </c>
      <c r="R35" s="834"/>
      <c r="S35" s="834"/>
      <c r="T35" s="835"/>
      <c r="U35" s="971"/>
    </row>
    <row r="36" spans="1:21" ht="12.75">
      <c r="A36" s="280"/>
      <c r="B36" s="280"/>
      <c r="C36" s="280"/>
      <c r="D36" s="280"/>
      <c r="E36" s="280"/>
      <c r="F36" s="280"/>
      <c r="G36" s="280"/>
      <c r="H36" s="280"/>
      <c r="I36" s="280"/>
      <c r="J36" s="280"/>
      <c r="K36" s="280"/>
      <c r="L36" s="280"/>
      <c r="M36" s="280"/>
      <c r="N36" s="280"/>
      <c r="O36" s="280"/>
      <c r="P36" s="268"/>
      <c r="Q36" s="135" t="s">
        <v>104</v>
      </c>
      <c r="R36" s="137" t="s">
        <v>191</v>
      </c>
      <c r="S36" s="61">
        <v>19</v>
      </c>
      <c r="T36" s="61" t="s">
        <v>70</v>
      </c>
      <c r="U36" s="971"/>
    </row>
    <row r="37" spans="1:21" ht="26.25" thickBot="1">
      <c r="A37" s="240"/>
      <c r="B37" s="240"/>
      <c r="C37" s="240"/>
      <c r="D37" s="240"/>
      <c r="E37" s="240"/>
      <c r="F37" s="240"/>
      <c r="G37" s="240"/>
      <c r="H37" s="240"/>
      <c r="I37" s="240"/>
      <c r="J37" s="240"/>
      <c r="K37" s="240"/>
      <c r="L37" s="240"/>
      <c r="M37" s="240"/>
      <c r="N37" s="240"/>
      <c r="O37" s="240"/>
      <c r="P37" s="281"/>
      <c r="Q37" s="90" t="s">
        <v>106</v>
      </c>
      <c r="R37" s="108" t="s">
        <v>107</v>
      </c>
      <c r="S37" s="31" t="s">
        <v>43</v>
      </c>
      <c r="T37" s="30" t="s">
        <v>71</v>
      </c>
      <c r="U37" s="971"/>
    </row>
    <row r="38" spans="1:60" ht="28.5" customHeight="1" thickBot="1">
      <c r="A38" s="1180" t="s">
        <v>72</v>
      </c>
      <c r="B38" s="1183" t="s">
        <v>60</v>
      </c>
      <c r="C38" s="1258" t="s">
        <v>134</v>
      </c>
      <c r="D38" s="1388" t="s">
        <v>135</v>
      </c>
      <c r="E38" s="1437" t="s">
        <v>137</v>
      </c>
      <c r="F38" s="1183" t="s">
        <v>136</v>
      </c>
      <c r="G38" s="1438" t="s">
        <v>88</v>
      </c>
      <c r="H38" s="1439" t="s">
        <v>106</v>
      </c>
      <c r="I38" s="1437" t="s">
        <v>99</v>
      </c>
      <c r="J38" s="1183" t="s">
        <v>219</v>
      </c>
      <c r="K38" s="106" t="s">
        <v>88</v>
      </c>
      <c r="L38" s="107" t="s">
        <v>100</v>
      </c>
      <c r="M38" s="66"/>
      <c r="N38" s="67"/>
      <c r="O38" s="60"/>
      <c r="P38" s="65"/>
      <c r="Q38" s="76">
        <v>5168</v>
      </c>
      <c r="R38" s="214">
        <v>0</v>
      </c>
      <c r="S38" s="214">
        <v>8</v>
      </c>
      <c r="T38" s="77">
        <v>142</v>
      </c>
      <c r="U38" s="671">
        <v>0</v>
      </c>
      <c r="BE38" s="8"/>
      <c r="BF38" s="8"/>
      <c r="BG38" s="8"/>
      <c r="BH38" s="8"/>
    </row>
    <row r="39" spans="1:60" ht="28.5" customHeight="1" thickBot="1">
      <c r="A39" s="1392"/>
      <c r="B39" s="1184"/>
      <c r="C39" s="1197"/>
      <c r="D39" s="1207"/>
      <c r="E39" s="1202"/>
      <c r="F39" s="1184"/>
      <c r="G39" s="1190"/>
      <c r="H39" s="1440"/>
      <c r="I39" s="1202"/>
      <c r="J39" s="1184"/>
      <c r="K39" s="44" t="s">
        <v>89</v>
      </c>
      <c r="L39" s="41" t="s">
        <v>101</v>
      </c>
      <c r="M39" s="64"/>
      <c r="N39" s="38"/>
      <c r="O39" s="59"/>
      <c r="P39" s="42"/>
      <c r="Q39" s="769">
        <v>461</v>
      </c>
      <c r="R39" s="217">
        <v>0</v>
      </c>
      <c r="S39" s="217">
        <v>1</v>
      </c>
      <c r="T39" s="218">
        <v>97</v>
      </c>
      <c r="U39" s="672">
        <v>0</v>
      </c>
      <c r="BE39" s="8"/>
      <c r="BF39" s="8"/>
      <c r="BG39" s="8"/>
      <c r="BH39" s="8"/>
    </row>
    <row r="40" spans="1:60" ht="28.5" customHeight="1" thickBot="1">
      <c r="A40" s="1392"/>
      <c r="B40" s="1184"/>
      <c r="C40" s="1197"/>
      <c r="D40" s="1207"/>
      <c r="E40" s="1202"/>
      <c r="F40" s="1184"/>
      <c r="G40" s="1192"/>
      <c r="H40" s="1441"/>
      <c r="I40" s="1203"/>
      <c r="J40" s="1171"/>
      <c r="K40" s="44" t="s">
        <v>62</v>
      </c>
      <c r="L40" s="41" t="s">
        <v>29</v>
      </c>
      <c r="M40" s="39"/>
      <c r="N40" s="88"/>
      <c r="O40" s="62"/>
      <c r="P40" s="37"/>
      <c r="Q40" s="79"/>
      <c r="R40" s="219"/>
      <c r="S40" s="219"/>
      <c r="T40" s="80"/>
      <c r="U40" s="672"/>
      <c r="BE40" s="8"/>
      <c r="BF40" s="8"/>
      <c r="BG40" s="8"/>
      <c r="BH40" s="8"/>
    </row>
    <row r="41" spans="1:60" ht="28.5" customHeight="1" thickBot="1">
      <c r="A41" s="1392"/>
      <c r="B41" s="1184"/>
      <c r="C41" s="1197"/>
      <c r="D41" s="1207"/>
      <c r="E41" s="1202"/>
      <c r="F41" s="1184"/>
      <c r="G41" s="1189" t="s">
        <v>89</v>
      </c>
      <c r="H41" s="1570" t="s">
        <v>107</v>
      </c>
      <c r="I41" s="1566" t="s">
        <v>192</v>
      </c>
      <c r="J41" s="1170" t="s">
        <v>193</v>
      </c>
      <c r="K41" s="1189" t="s">
        <v>88</v>
      </c>
      <c r="L41" s="1505" t="s">
        <v>119</v>
      </c>
      <c r="M41" s="1202" t="s">
        <v>220</v>
      </c>
      <c r="N41" s="1184" t="s">
        <v>219</v>
      </c>
      <c r="O41" s="44" t="s">
        <v>88</v>
      </c>
      <c r="P41" s="41" t="s">
        <v>100</v>
      </c>
      <c r="Q41" s="76">
        <v>0</v>
      </c>
      <c r="R41" s="214">
        <v>39</v>
      </c>
      <c r="S41" s="214">
        <v>0</v>
      </c>
      <c r="T41" s="77">
        <v>1</v>
      </c>
      <c r="U41" s="672">
        <v>0</v>
      </c>
      <c r="BE41" s="8"/>
      <c r="BF41" s="8"/>
      <c r="BG41" s="8"/>
      <c r="BH41" s="8"/>
    </row>
    <row r="42" spans="1:60" ht="28.5" customHeight="1" thickBot="1">
      <c r="A42" s="1392"/>
      <c r="B42" s="1184"/>
      <c r="C42" s="1197"/>
      <c r="D42" s="1207"/>
      <c r="E42" s="1202"/>
      <c r="F42" s="1184"/>
      <c r="G42" s="1190"/>
      <c r="H42" s="1571"/>
      <c r="I42" s="1567"/>
      <c r="J42" s="1184"/>
      <c r="K42" s="1190"/>
      <c r="L42" s="1506"/>
      <c r="M42" s="1202"/>
      <c r="N42" s="1184"/>
      <c r="O42" s="44" t="s">
        <v>89</v>
      </c>
      <c r="P42" s="41" t="s">
        <v>101</v>
      </c>
      <c r="Q42" s="769">
        <v>0</v>
      </c>
      <c r="R42" s="217">
        <v>11</v>
      </c>
      <c r="S42" s="217">
        <v>0</v>
      </c>
      <c r="T42" s="218">
        <v>0</v>
      </c>
      <c r="U42" s="672">
        <v>0</v>
      </c>
      <c r="BE42" s="8"/>
      <c r="BF42" s="8"/>
      <c r="BG42" s="8"/>
      <c r="BH42" s="8"/>
    </row>
    <row r="43" spans="1:60" ht="28.5" customHeight="1" thickBot="1">
      <c r="A43" s="1392"/>
      <c r="B43" s="1184"/>
      <c r="C43" s="1197"/>
      <c r="D43" s="1207"/>
      <c r="E43" s="1202"/>
      <c r="F43" s="1184"/>
      <c r="G43" s="1192"/>
      <c r="H43" s="1572"/>
      <c r="I43" s="1567"/>
      <c r="J43" s="1184"/>
      <c r="K43" s="1192"/>
      <c r="L43" s="1507"/>
      <c r="M43" s="1203"/>
      <c r="N43" s="1171"/>
      <c r="O43" s="44" t="s">
        <v>62</v>
      </c>
      <c r="P43" s="41" t="s">
        <v>29</v>
      </c>
      <c r="Q43" s="79"/>
      <c r="R43" s="219"/>
      <c r="S43" s="219"/>
      <c r="T43" s="80"/>
      <c r="U43" s="672"/>
      <c r="BE43" s="8"/>
      <c r="BF43" s="8"/>
      <c r="BG43" s="8"/>
      <c r="BH43" s="8"/>
    </row>
    <row r="44" spans="1:60" ht="28.5" customHeight="1" thickBot="1">
      <c r="A44" s="1392"/>
      <c r="B44" s="1184"/>
      <c r="C44" s="1197"/>
      <c r="D44" s="1207"/>
      <c r="E44" s="1202"/>
      <c r="F44" s="1184"/>
      <c r="G44" s="1189" t="s">
        <v>90</v>
      </c>
      <c r="H44" s="1570" t="s">
        <v>108</v>
      </c>
      <c r="I44" s="1568"/>
      <c r="J44" s="1184"/>
      <c r="K44" s="1189" t="s">
        <v>61</v>
      </c>
      <c r="L44" s="1186" t="s">
        <v>120</v>
      </c>
      <c r="M44" s="1201" t="s">
        <v>221</v>
      </c>
      <c r="N44" s="1184" t="s">
        <v>219</v>
      </c>
      <c r="O44" s="44" t="s">
        <v>88</v>
      </c>
      <c r="P44" s="41" t="s">
        <v>100</v>
      </c>
      <c r="Q44" s="76">
        <v>0</v>
      </c>
      <c r="R44" s="214">
        <v>2</v>
      </c>
      <c r="S44" s="214">
        <v>0</v>
      </c>
      <c r="T44" s="77">
        <v>0</v>
      </c>
      <c r="U44" s="672">
        <v>0</v>
      </c>
      <c r="BE44" s="8"/>
      <c r="BF44" s="8"/>
      <c r="BG44" s="8"/>
      <c r="BH44" s="8"/>
    </row>
    <row r="45" spans="1:60" ht="28.5" customHeight="1" thickBot="1">
      <c r="A45" s="1392"/>
      <c r="B45" s="1184"/>
      <c r="C45" s="1197"/>
      <c r="D45" s="1207"/>
      <c r="E45" s="1202"/>
      <c r="F45" s="1184"/>
      <c r="G45" s="1192"/>
      <c r="H45" s="1572"/>
      <c r="I45" s="1568"/>
      <c r="J45" s="1184"/>
      <c r="K45" s="1190"/>
      <c r="L45" s="1187"/>
      <c r="M45" s="1202"/>
      <c r="N45" s="1184"/>
      <c r="O45" s="44" t="s">
        <v>89</v>
      </c>
      <c r="P45" s="41" t="s">
        <v>101</v>
      </c>
      <c r="Q45" s="769">
        <v>0</v>
      </c>
      <c r="R45" s="217">
        <v>0</v>
      </c>
      <c r="S45" s="217">
        <v>0</v>
      </c>
      <c r="T45" s="218">
        <v>1</v>
      </c>
      <c r="U45" s="672">
        <v>0</v>
      </c>
      <c r="BE45" s="8"/>
      <c r="BF45" s="8"/>
      <c r="BG45" s="8"/>
      <c r="BH45" s="8"/>
    </row>
    <row r="46" spans="1:60" ht="28.5" customHeight="1" thickBot="1">
      <c r="A46" s="1392"/>
      <c r="B46" s="1184"/>
      <c r="C46" s="1197"/>
      <c r="D46" s="1207"/>
      <c r="E46" s="1202"/>
      <c r="F46" s="1184"/>
      <c r="G46" s="1189" t="s">
        <v>111</v>
      </c>
      <c r="H46" s="1570" t="s">
        <v>34</v>
      </c>
      <c r="I46" s="1568"/>
      <c r="J46" s="1184"/>
      <c r="K46" s="1192"/>
      <c r="L46" s="1267"/>
      <c r="M46" s="1203"/>
      <c r="N46" s="1171"/>
      <c r="O46" s="44" t="s">
        <v>62</v>
      </c>
      <c r="P46" s="41" t="s">
        <v>29</v>
      </c>
      <c r="Q46" s="82"/>
      <c r="R46" s="219"/>
      <c r="S46" s="219"/>
      <c r="T46" s="80"/>
      <c r="U46" s="672"/>
      <c r="BE46" s="8"/>
      <c r="BF46" s="8"/>
      <c r="BG46" s="8"/>
      <c r="BH46" s="8"/>
    </row>
    <row r="47" spans="1:60" ht="28.5" customHeight="1">
      <c r="A47" s="1392"/>
      <c r="B47" s="1184"/>
      <c r="C47" s="1259"/>
      <c r="D47" s="1207"/>
      <c r="E47" s="1202"/>
      <c r="F47" s="1184"/>
      <c r="G47" s="1192"/>
      <c r="H47" s="1572"/>
      <c r="I47" s="1569"/>
      <c r="J47" s="1171"/>
      <c r="K47" s="44" t="s">
        <v>102</v>
      </c>
      <c r="L47" s="41" t="s">
        <v>194</v>
      </c>
      <c r="M47" s="64"/>
      <c r="N47" s="38"/>
      <c r="O47" s="59"/>
      <c r="P47" s="42"/>
      <c r="Q47" s="221">
        <v>0</v>
      </c>
      <c r="R47" s="201">
        <v>1674</v>
      </c>
      <c r="S47" s="222">
        <v>0</v>
      </c>
      <c r="T47" s="222">
        <v>98</v>
      </c>
      <c r="U47" s="721">
        <v>0</v>
      </c>
      <c r="BE47" s="8"/>
      <c r="BF47" s="8"/>
      <c r="BG47" s="8"/>
      <c r="BH47" s="8"/>
    </row>
    <row r="48" spans="1:60" ht="20.25" customHeight="1" thickBot="1">
      <c r="A48" s="1182"/>
      <c r="B48" s="1185"/>
      <c r="C48" s="48">
        <v>0</v>
      </c>
      <c r="D48" s="70" t="s">
        <v>63</v>
      </c>
      <c r="E48" s="71"/>
      <c r="F48" s="72"/>
      <c r="G48" s="73"/>
      <c r="H48" s="70"/>
      <c r="I48" s="71"/>
      <c r="J48" s="72"/>
      <c r="K48" s="73"/>
      <c r="L48" s="70"/>
      <c r="M48" s="71"/>
      <c r="N48" s="72"/>
      <c r="O48" s="73"/>
      <c r="P48" s="70"/>
      <c r="Q48" s="223">
        <v>0</v>
      </c>
      <c r="R48" s="203">
        <v>0</v>
      </c>
      <c r="S48" s="224">
        <v>67</v>
      </c>
      <c r="T48" s="224">
        <v>9999</v>
      </c>
      <c r="U48" s="204">
        <v>3132</v>
      </c>
      <c r="BE48" s="8"/>
      <c r="BF48" s="8"/>
      <c r="BG48" s="8"/>
      <c r="BH48" s="8"/>
    </row>
  </sheetData>
  <sheetProtection/>
  <mergeCells count="80">
    <mergeCell ref="Q31:U31"/>
    <mergeCell ref="Q32:T32"/>
    <mergeCell ref="Q33:T33"/>
    <mergeCell ref="U33:U37"/>
    <mergeCell ref="Q34:T34"/>
    <mergeCell ref="Q35:T35"/>
    <mergeCell ref="G46:G47"/>
    <mergeCell ref="H46:H47"/>
    <mergeCell ref="G44:G45"/>
    <mergeCell ref="A38:A48"/>
    <mergeCell ref="B38:B48"/>
    <mergeCell ref="C38:C47"/>
    <mergeCell ref="D38:D47"/>
    <mergeCell ref="E38:E47"/>
    <mergeCell ref="F38:F47"/>
    <mergeCell ref="H44:H45"/>
    <mergeCell ref="G38:G40"/>
    <mergeCell ref="H38:H40"/>
    <mergeCell ref="I38:I40"/>
    <mergeCell ref="J38:J40"/>
    <mergeCell ref="G41:G43"/>
    <mergeCell ref="H41:H43"/>
    <mergeCell ref="N41:N43"/>
    <mergeCell ref="T5:T6"/>
    <mergeCell ref="I41:I47"/>
    <mergeCell ref="J41:J47"/>
    <mergeCell ref="K41:K43"/>
    <mergeCell ref="L41:L43"/>
    <mergeCell ref="M44:M46"/>
    <mergeCell ref="N44:N46"/>
    <mergeCell ref="K44:K46"/>
    <mergeCell ref="Q30:U30"/>
    <mergeCell ref="L44:L46"/>
    <mergeCell ref="Q18:T18"/>
    <mergeCell ref="K21:K23"/>
    <mergeCell ref="L21:L23"/>
    <mergeCell ref="M21:M23"/>
    <mergeCell ref="N21:N23"/>
    <mergeCell ref="M24:M26"/>
    <mergeCell ref="N24:N26"/>
    <mergeCell ref="K24:K26"/>
    <mergeCell ref="M41:M43"/>
    <mergeCell ref="L24:L26"/>
    <mergeCell ref="Q19:T19"/>
    <mergeCell ref="I18:I20"/>
    <mergeCell ref="J18:J20"/>
    <mergeCell ref="I21:I27"/>
    <mergeCell ref="J21:J27"/>
    <mergeCell ref="Q25:T25"/>
    <mergeCell ref="Q26:T26"/>
    <mergeCell ref="Q23:T23"/>
    <mergeCell ref="Q24:T24"/>
    <mergeCell ref="G21:G23"/>
    <mergeCell ref="H21:H23"/>
    <mergeCell ref="G24:G25"/>
    <mergeCell ref="H24:H25"/>
    <mergeCell ref="G26:G27"/>
    <mergeCell ref="H26:H27"/>
    <mergeCell ref="Q10:U10"/>
    <mergeCell ref="Q11:U11"/>
    <mergeCell ref="Q12:T12"/>
    <mergeCell ref="Q13:T13"/>
    <mergeCell ref="U13:U17"/>
    <mergeCell ref="Q14:T14"/>
    <mergeCell ref="A18:A28"/>
    <mergeCell ref="B18:B28"/>
    <mergeCell ref="C18:C27"/>
    <mergeCell ref="D18:D27"/>
    <mergeCell ref="E18:E27"/>
    <mergeCell ref="F18:F27"/>
    <mergeCell ref="G18:G20"/>
    <mergeCell ref="H18:H20"/>
    <mergeCell ref="U5:U7"/>
    <mergeCell ref="U18:U28"/>
    <mergeCell ref="Q15:T15"/>
    <mergeCell ref="Q20:T20"/>
    <mergeCell ref="Q21:T21"/>
    <mergeCell ref="Q22:T22"/>
    <mergeCell ref="Q27:Q28"/>
    <mergeCell ref="R27:T28"/>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60" r:id="rId1"/>
  <headerFooter alignWithMargins="0">
    <oddHeader>&amp;C&amp;"Arial,Bold"&amp;12PFULPAR IT00</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X37"/>
  <sheetViews>
    <sheetView view="pageBreakPreview" zoomScale="75" zoomScaleSheetLayoutView="75" zoomScalePageLayoutView="0" workbookViewId="0" topLeftCell="A1">
      <selection activeCell="A1" sqref="A1"/>
    </sheetView>
  </sheetViews>
  <sheetFormatPr defaultColWidth="9.140625" defaultRowHeight="12.75"/>
  <cols>
    <col min="1" max="1" width="5.57421875" style="8" customWidth="1"/>
    <col min="2" max="2" width="6.28125" style="8" customWidth="1"/>
    <col min="3" max="3" width="3.28125" style="8" customWidth="1"/>
    <col min="4" max="4" width="6.7109375" style="8" customWidth="1"/>
    <col min="5" max="5" width="4.57421875" style="8" customWidth="1"/>
    <col min="6" max="6" width="10.00390625" style="8" customWidth="1"/>
    <col min="7" max="7" width="5.421875" style="8" customWidth="1"/>
    <col min="8" max="8" width="14.421875" style="8" customWidth="1"/>
    <col min="9" max="9" width="23.8515625" style="8" customWidth="1"/>
    <col min="10" max="10" width="10.421875" style="8" customWidth="1"/>
    <col min="11" max="11" width="13.00390625" style="8" customWidth="1"/>
    <col min="12" max="12" width="8.7109375" style="8" customWidth="1"/>
    <col min="13" max="24" width="9.140625" style="28" customWidth="1"/>
    <col min="25" max="16384" width="9.140625" style="8" customWidth="1"/>
  </cols>
  <sheetData>
    <row r="1" spans="1:5" ht="12.75">
      <c r="A1" s="1" t="s">
        <v>509</v>
      </c>
      <c r="E1" s="1"/>
    </row>
    <row r="2" spans="1:2" ht="12.75">
      <c r="A2" t="s">
        <v>27</v>
      </c>
      <c r="B2" s="8" t="s">
        <v>389</v>
      </c>
    </row>
    <row r="3" spans="2:11" ht="12.75">
      <c r="B3" s="3"/>
      <c r="F3" s="3"/>
      <c r="K3" s="8"/>
    </row>
    <row r="4" spans="1:12" ht="12.75">
      <c r="A4" s="4">
        <v>-1</v>
      </c>
      <c r="B4" s="5"/>
      <c r="C4" s="4" t="s">
        <v>28</v>
      </c>
      <c r="D4" s="6"/>
      <c r="E4" s="4"/>
      <c r="F4" s="5"/>
      <c r="G4" s="4"/>
      <c r="H4" s="6"/>
      <c r="K4" s="354">
        <f>SUM(J32:K37,L37)</f>
        <v>13546</v>
      </c>
      <c r="L4" s="354">
        <f>K4</f>
        <v>13546</v>
      </c>
    </row>
    <row r="5" spans="1:12" ht="12.75">
      <c r="A5" s="497" t="s">
        <v>237</v>
      </c>
      <c r="B5" s="5"/>
      <c r="C5" s="287" t="s">
        <v>67</v>
      </c>
      <c r="D5" s="6"/>
      <c r="E5" s="9"/>
      <c r="F5" s="5"/>
      <c r="G5" s="9"/>
      <c r="H5" s="6"/>
      <c r="K5" s="355">
        <f>SUM(I33,I35)</f>
        <v>7321</v>
      </c>
      <c r="L5" s="1375">
        <f>SUM(K5:K6)</f>
        <v>7355</v>
      </c>
    </row>
    <row r="6" spans="1:12" ht="12.75" customHeight="1">
      <c r="A6" s="23" t="s">
        <v>29</v>
      </c>
      <c r="B6" s="5"/>
      <c r="C6" s="4" t="s">
        <v>30</v>
      </c>
      <c r="E6" s="23"/>
      <c r="F6" s="5"/>
      <c r="G6" s="4"/>
      <c r="K6" s="356">
        <f>SUM(I32,I34,I36:I37)</f>
        <v>34</v>
      </c>
      <c r="L6" s="1376"/>
    </row>
    <row r="7" spans="1:12" ht="13.5" thickBot="1">
      <c r="A7" s="20"/>
      <c r="B7" s="21"/>
      <c r="C7" s="9"/>
      <c r="E7" s="20"/>
      <c r="F7" s="21"/>
      <c r="L7" s="374">
        <f>SUM(L4:L6)</f>
        <v>20901</v>
      </c>
    </row>
    <row r="8" spans="1:12" ht="14.25" thickBot="1" thickTop="1">
      <c r="A8" s="20"/>
      <c r="B8" s="21"/>
      <c r="E8" s="20"/>
      <c r="F8" s="21"/>
      <c r="I8" s="25"/>
      <c r="J8" s="25"/>
      <c r="K8" s="25"/>
      <c r="L8" s="12"/>
    </row>
    <row r="9" spans="1:12" ht="12.75" customHeight="1">
      <c r="A9" s="1" t="s">
        <v>509</v>
      </c>
      <c r="B9" s="280"/>
      <c r="C9" s="280"/>
      <c r="D9" s="280"/>
      <c r="E9" s="280"/>
      <c r="F9" s="280"/>
      <c r="G9" s="280"/>
      <c r="H9" s="268"/>
      <c r="I9" s="1024" t="s">
        <v>44</v>
      </c>
      <c r="J9" s="986"/>
      <c r="K9" s="986"/>
      <c r="L9" s="987"/>
    </row>
    <row r="10" spans="1:12" ht="12.75">
      <c r="A10" s="280"/>
      <c r="B10" s="280"/>
      <c r="C10" s="280"/>
      <c r="D10" s="280"/>
      <c r="E10" s="280"/>
      <c r="F10" s="280"/>
      <c r="G10" s="280"/>
      <c r="H10" s="268"/>
      <c r="I10" s="1025" t="s">
        <v>45</v>
      </c>
      <c r="J10" s="967"/>
      <c r="K10" s="967"/>
      <c r="L10" s="988"/>
    </row>
    <row r="11" spans="1:12" ht="12.75">
      <c r="A11" s="280"/>
      <c r="B11" s="280"/>
      <c r="C11" s="280"/>
      <c r="D11" s="280"/>
      <c r="E11" s="280"/>
      <c r="F11" s="280"/>
      <c r="G11" s="280"/>
      <c r="H11" s="268"/>
      <c r="I11" s="1025" t="s">
        <v>46</v>
      </c>
      <c r="J11" s="967"/>
      <c r="K11" s="968"/>
      <c r="L11" s="29" t="s">
        <v>48</v>
      </c>
    </row>
    <row r="12" spans="1:12" ht="12.75" customHeight="1">
      <c r="A12" s="280"/>
      <c r="B12" s="280"/>
      <c r="C12" s="280"/>
      <c r="D12" s="280"/>
      <c r="E12" s="280"/>
      <c r="F12" s="280"/>
      <c r="G12" s="280"/>
      <c r="H12" s="268"/>
      <c r="I12" s="1026" t="s">
        <v>47</v>
      </c>
      <c r="J12" s="969"/>
      <c r="K12" s="970"/>
      <c r="L12" s="971" t="s">
        <v>49</v>
      </c>
    </row>
    <row r="13" spans="1:12" ht="12.75" customHeight="1">
      <c r="A13" s="280"/>
      <c r="B13" s="280"/>
      <c r="C13" s="280"/>
      <c r="D13" s="280"/>
      <c r="E13" s="280"/>
      <c r="F13" s="280"/>
      <c r="G13" s="280"/>
      <c r="H13" s="268"/>
      <c r="I13" s="830" t="s">
        <v>32</v>
      </c>
      <c r="J13" s="831"/>
      <c r="K13" s="832"/>
      <c r="L13" s="971"/>
    </row>
    <row r="14" spans="1:12" ht="12.75" customHeight="1">
      <c r="A14" s="280"/>
      <c r="B14" s="280"/>
      <c r="C14" s="280"/>
      <c r="D14" s="280"/>
      <c r="E14" s="280"/>
      <c r="F14" s="280"/>
      <c r="G14" s="280"/>
      <c r="H14" s="268"/>
      <c r="I14" s="833" t="s">
        <v>68</v>
      </c>
      <c r="J14" s="834"/>
      <c r="K14" s="835"/>
      <c r="L14" s="971"/>
    </row>
    <row r="15" spans="1:12" ht="12.75">
      <c r="A15" s="280"/>
      <c r="B15" s="280"/>
      <c r="C15" s="280"/>
      <c r="D15" s="280"/>
      <c r="E15" s="280"/>
      <c r="F15" s="280"/>
      <c r="G15" s="280"/>
      <c r="H15" s="268"/>
      <c r="I15" s="135" t="s">
        <v>75</v>
      </c>
      <c r="J15" s="31">
        <v>19</v>
      </c>
      <c r="K15" s="61" t="s">
        <v>70</v>
      </c>
      <c r="L15" s="971"/>
    </row>
    <row r="16" spans="1:12" ht="26.25" thickBot="1">
      <c r="A16" s="240"/>
      <c r="B16" s="240"/>
      <c r="C16" s="240"/>
      <c r="D16" s="240"/>
      <c r="E16" s="240"/>
      <c r="F16" s="240"/>
      <c r="G16" s="240"/>
      <c r="H16" s="281"/>
      <c r="I16" s="32" t="s">
        <v>228</v>
      </c>
      <c r="J16" s="30" t="s">
        <v>43</v>
      </c>
      <c r="K16" s="30" t="s">
        <v>71</v>
      </c>
      <c r="L16" s="971"/>
    </row>
    <row r="17" spans="1:24" ht="16.5" thickBot="1">
      <c r="A17" s="1519" t="s">
        <v>232</v>
      </c>
      <c r="B17" s="1183" t="s">
        <v>234</v>
      </c>
      <c r="C17" s="96">
        <v>0</v>
      </c>
      <c r="D17" s="107" t="s">
        <v>194</v>
      </c>
      <c r="E17" s="66"/>
      <c r="F17" s="67"/>
      <c r="G17" s="96"/>
      <c r="H17" s="68"/>
      <c r="I17" s="499" t="s">
        <v>29</v>
      </c>
      <c r="J17" s="1512">
        <v>-1</v>
      </c>
      <c r="K17" s="1513"/>
      <c r="L17" s="1575"/>
      <c r="U17" s="8"/>
      <c r="V17" s="8"/>
      <c r="W17" s="8"/>
      <c r="X17" s="8"/>
    </row>
    <row r="18" spans="1:24" ht="23.25" customHeight="1" thickBot="1">
      <c r="A18" s="1181"/>
      <c r="B18" s="1184"/>
      <c r="C18" s="1196">
        <v>1</v>
      </c>
      <c r="D18" s="1206" t="s">
        <v>119</v>
      </c>
      <c r="E18" s="1201" t="s">
        <v>235</v>
      </c>
      <c r="F18" s="1170" t="s">
        <v>236</v>
      </c>
      <c r="G18" s="93" t="s">
        <v>66</v>
      </c>
      <c r="H18" s="37" t="s">
        <v>67</v>
      </c>
      <c r="I18" s="234" t="s">
        <v>257</v>
      </c>
      <c r="J18" s="1576"/>
      <c r="K18" s="1525"/>
      <c r="L18" s="1577"/>
      <c r="U18" s="8"/>
      <c r="V18" s="8"/>
      <c r="W18" s="8"/>
      <c r="X18" s="8"/>
    </row>
    <row r="19" spans="1:24" ht="23.25" customHeight="1" thickBot="1">
      <c r="A19" s="1181"/>
      <c r="B19" s="1184"/>
      <c r="C19" s="1259"/>
      <c r="D19" s="1224"/>
      <c r="E19" s="1203"/>
      <c r="F19" s="1171"/>
      <c r="G19" s="93" t="s">
        <v>62</v>
      </c>
      <c r="H19" s="37" t="s">
        <v>29</v>
      </c>
      <c r="I19" s="184" t="s">
        <v>29</v>
      </c>
      <c r="J19" s="1576"/>
      <c r="K19" s="1525"/>
      <c r="L19" s="1577"/>
      <c r="U19" s="8"/>
      <c r="V19" s="8"/>
      <c r="W19" s="8"/>
      <c r="X19" s="8"/>
    </row>
    <row r="20" spans="1:24" ht="28.5" customHeight="1" thickBot="1">
      <c r="A20" s="1181"/>
      <c r="B20" s="1184"/>
      <c r="C20" s="1196" t="s">
        <v>61</v>
      </c>
      <c r="D20" s="1206" t="s">
        <v>120</v>
      </c>
      <c r="E20" s="1201" t="s">
        <v>235</v>
      </c>
      <c r="F20" s="1170" t="s">
        <v>258</v>
      </c>
      <c r="G20" s="93" t="s">
        <v>66</v>
      </c>
      <c r="H20" s="37" t="s">
        <v>67</v>
      </c>
      <c r="I20" s="234" t="s">
        <v>259</v>
      </c>
      <c r="J20" s="1576"/>
      <c r="K20" s="1525"/>
      <c r="L20" s="1577"/>
      <c r="U20" s="8"/>
      <c r="V20" s="8"/>
      <c r="W20" s="8"/>
      <c r="X20" s="8"/>
    </row>
    <row r="21" spans="1:24" ht="28.5" customHeight="1">
      <c r="A21" s="1181"/>
      <c r="B21" s="1184"/>
      <c r="C21" s="1259"/>
      <c r="D21" s="1224"/>
      <c r="E21" s="1203"/>
      <c r="F21" s="1171"/>
      <c r="G21" s="93" t="s">
        <v>62</v>
      </c>
      <c r="H21" s="37" t="s">
        <v>29</v>
      </c>
      <c r="I21" s="1573" t="s">
        <v>29</v>
      </c>
      <c r="J21" s="1576"/>
      <c r="K21" s="1525"/>
      <c r="L21" s="1577"/>
      <c r="U21" s="8"/>
      <c r="V21" s="8"/>
      <c r="W21" s="8"/>
      <c r="X21" s="8"/>
    </row>
    <row r="22" spans="1:24" ht="13.5" customHeight="1" thickBot="1">
      <c r="A22" s="1182"/>
      <c r="B22" s="1185"/>
      <c r="C22" s="110" t="s">
        <v>62</v>
      </c>
      <c r="D22" s="70" t="s">
        <v>30</v>
      </c>
      <c r="E22" s="109"/>
      <c r="F22" s="109"/>
      <c r="G22" s="110"/>
      <c r="H22" s="238"/>
      <c r="I22" s="1574"/>
      <c r="J22" s="1514"/>
      <c r="K22" s="1515"/>
      <c r="L22" s="1385"/>
      <c r="U22" s="8"/>
      <c r="V22" s="8"/>
      <c r="W22" s="8"/>
      <c r="X22" s="8"/>
    </row>
    <row r="23" spans="9:24" ht="13.5" thickBot="1">
      <c r="I23" s="33"/>
      <c r="J23" s="33"/>
      <c r="K23" s="33"/>
      <c r="L23" s="33"/>
      <c r="V23" s="8"/>
      <c r="W23" s="8"/>
      <c r="X23" s="8"/>
    </row>
    <row r="24" spans="1:12" ht="12.75" customHeight="1">
      <c r="A24" s="1" t="s">
        <v>509</v>
      </c>
      <c r="B24" s="280"/>
      <c r="C24" s="280"/>
      <c r="D24" s="280"/>
      <c r="E24" s="280"/>
      <c r="F24" s="280"/>
      <c r="G24" s="280"/>
      <c r="H24" s="268"/>
      <c r="I24" s="1024" t="s">
        <v>44</v>
      </c>
      <c r="J24" s="986"/>
      <c r="K24" s="986"/>
      <c r="L24" s="987"/>
    </row>
    <row r="25" spans="1:12" ht="12.75">
      <c r="A25" s="280"/>
      <c r="B25" s="280"/>
      <c r="C25" s="280"/>
      <c r="D25" s="280"/>
      <c r="E25" s="280"/>
      <c r="F25" s="280"/>
      <c r="G25" s="280"/>
      <c r="H25" s="268"/>
      <c r="I25" s="1025" t="s">
        <v>45</v>
      </c>
      <c r="J25" s="967"/>
      <c r="K25" s="967"/>
      <c r="L25" s="988"/>
    </row>
    <row r="26" spans="1:12" ht="12.75">
      <c r="A26" s="280"/>
      <c r="B26" s="280"/>
      <c r="C26" s="280"/>
      <c r="D26" s="280"/>
      <c r="E26" s="280"/>
      <c r="F26" s="280"/>
      <c r="G26" s="280"/>
      <c r="H26" s="268"/>
      <c r="I26" s="1025" t="s">
        <v>46</v>
      </c>
      <c r="J26" s="967"/>
      <c r="K26" s="968"/>
      <c r="L26" s="29" t="s">
        <v>48</v>
      </c>
    </row>
    <row r="27" spans="1:12" ht="12.75" customHeight="1">
      <c r="A27" s="280"/>
      <c r="B27" s="280"/>
      <c r="C27" s="280"/>
      <c r="D27" s="280"/>
      <c r="E27" s="280"/>
      <c r="F27" s="280"/>
      <c r="G27" s="280"/>
      <c r="H27" s="268"/>
      <c r="I27" s="1026" t="s">
        <v>47</v>
      </c>
      <c r="J27" s="969"/>
      <c r="K27" s="970"/>
      <c r="L27" s="971" t="s">
        <v>49</v>
      </c>
    </row>
    <row r="28" spans="1:12" ht="12.75" customHeight="1">
      <c r="A28" s="280"/>
      <c r="B28" s="280"/>
      <c r="C28" s="280"/>
      <c r="D28" s="280"/>
      <c r="E28" s="280"/>
      <c r="F28" s="280"/>
      <c r="G28" s="280"/>
      <c r="H28" s="268"/>
      <c r="I28" s="830" t="s">
        <v>32</v>
      </c>
      <c r="J28" s="831"/>
      <c r="K28" s="832"/>
      <c r="L28" s="971"/>
    </row>
    <row r="29" spans="1:12" ht="12.75" customHeight="1">
      <c r="A29" s="280"/>
      <c r="B29" s="280"/>
      <c r="C29" s="280"/>
      <c r="D29" s="280"/>
      <c r="E29" s="280"/>
      <c r="F29" s="280"/>
      <c r="G29" s="280"/>
      <c r="H29" s="268"/>
      <c r="I29" s="833" t="s">
        <v>68</v>
      </c>
      <c r="J29" s="834"/>
      <c r="K29" s="835"/>
      <c r="L29" s="971"/>
    </row>
    <row r="30" spans="1:12" ht="12.75">
      <c r="A30" s="280"/>
      <c r="B30" s="280"/>
      <c r="C30" s="280"/>
      <c r="D30" s="280"/>
      <c r="E30" s="280"/>
      <c r="F30" s="280"/>
      <c r="G30" s="280"/>
      <c r="H30" s="268"/>
      <c r="I30" s="135" t="s">
        <v>75</v>
      </c>
      <c r="J30" s="31">
        <v>19</v>
      </c>
      <c r="K30" s="61" t="s">
        <v>70</v>
      </c>
      <c r="L30" s="971"/>
    </row>
    <row r="31" spans="1:12" ht="26.25" thickBot="1">
      <c r="A31" s="240"/>
      <c r="B31" s="240"/>
      <c r="C31" s="240"/>
      <c r="D31" s="240"/>
      <c r="E31" s="240"/>
      <c r="F31" s="240"/>
      <c r="G31" s="240"/>
      <c r="H31" s="281"/>
      <c r="I31" s="32" t="s">
        <v>228</v>
      </c>
      <c r="J31" s="30" t="s">
        <v>43</v>
      </c>
      <c r="K31" s="30" t="s">
        <v>71</v>
      </c>
      <c r="L31" s="971"/>
    </row>
    <row r="32" spans="1:24" ht="13.5" thickBot="1">
      <c r="A32" s="1519" t="s">
        <v>232</v>
      </c>
      <c r="B32" s="1183" t="s">
        <v>234</v>
      </c>
      <c r="C32" s="96">
        <v>0</v>
      </c>
      <c r="D32" s="107" t="s">
        <v>194</v>
      </c>
      <c r="E32" s="66"/>
      <c r="F32" s="67"/>
      <c r="G32" s="96"/>
      <c r="H32" s="68"/>
      <c r="I32" s="349"/>
      <c r="J32" s="201"/>
      <c r="K32" s="222"/>
      <c r="L32" s="720"/>
      <c r="U32" s="8"/>
      <c r="V32" s="8"/>
      <c r="W32" s="8"/>
      <c r="X32" s="8"/>
    </row>
    <row r="33" spans="1:24" ht="24" customHeight="1" thickBot="1">
      <c r="A33" s="1181"/>
      <c r="B33" s="1184"/>
      <c r="C33" s="1196">
        <v>1</v>
      </c>
      <c r="D33" s="1206" t="s">
        <v>119</v>
      </c>
      <c r="E33" s="1201" t="s">
        <v>235</v>
      </c>
      <c r="F33" s="1170" t="s">
        <v>236</v>
      </c>
      <c r="G33" s="93" t="s">
        <v>66</v>
      </c>
      <c r="H33" s="37" t="s">
        <v>67</v>
      </c>
      <c r="I33" s="76">
        <v>3908</v>
      </c>
      <c r="J33" s="202">
        <v>10</v>
      </c>
      <c r="K33" s="494">
        <v>2824</v>
      </c>
      <c r="L33" s="721">
        <v>0</v>
      </c>
      <c r="U33" s="8"/>
      <c r="V33" s="8"/>
      <c r="W33" s="8"/>
      <c r="X33" s="8"/>
    </row>
    <row r="34" spans="1:24" ht="24" customHeight="1" thickBot="1">
      <c r="A34" s="1181"/>
      <c r="B34" s="1184"/>
      <c r="C34" s="1259"/>
      <c r="D34" s="1224"/>
      <c r="E34" s="1203"/>
      <c r="F34" s="1171"/>
      <c r="G34" s="93" t="s">
        <v>62</v>
      </c>
      <c r="H34" s="37" t="s">
        <v>29</v>
      </c>
      <c r="I34" s="82">
        <v>1</v>
      </c>
      <c r="J34" s="202">
        <v>0</v>
      </c>
      <c r="K34" s="494">
        <v>3</v>
      </c>
      <c r="L34" s="721">
        <v>0</v>
      </c>
      <c r="U34" s="8"/>
      <c r="V34" s="8"/>
      <c r="W34" s="8"/>
      <c r="X34" s="8"/>
    </row>
    <row r="35" spans="1:24" ht="28.5" customHeight="1" thickBot="1">
      <c r="A35" s="1181"/>
      <c r="B35" s="1184"/>
      <c r="C35" s="1196" t="s">
        <v>61</v>
      </c>
      <c r="D35" s="1206" t="s">
        <v>120</v>
      </c>
      <c r="E35" s="1201" t="s">
        <v>235</v>
      </c>
      <c r="F35" s="1170" t="s">
        <v>258</v>
      </c>
      <c r="G35" s="93" t="s">
        <v>66</v>
      </c>
      <c r="H35" s="37" t="s">
        <v>67</v>
      </c>
      <c r="I35" s="76">
        <v>3413</v>
      </c>
      <c r="J35" s="202">
        <v>0</v>
      </c>
      <c r="K35" s="494">
        <v>10</v>
      </c>
      <c r="L35" s="721">
        <v>0</v>
      </c>
      <c r="U35" s="8"/>
      <c r="V35" s="8"/>
      <c r="W35" s="8"/>
      <c r="X35" s="8"/>
    </row>
    <row r="36" spans="1:24" ht="28.5" customHeight="1">
      <c r="A36" s="1181"/>
      <c r="B36" s="1184"/>
      <c r="C36" s="1259"/>
      <c r="D36" s="1224"/>
      <c r="E36" s="1203"/>
      <c r="F36" s="1171"/>
      <c r="G36" s="93" t="s">
        <v>62</v>
      </c>
      <c r="H36" s="37" t="s">
        <v>29</v>
      </c>
      <c r="I36" s="82">
        <v>31</v>
      </c>
      <c r="J36" s="202">
        <v>7</v>
      </c>
      <c r="K36" s="494">
        <v>2235</v>
      </c>
      <c r="L36" s="721">
        <v>0</v>
      </c>
      <c r="U36" s="8"/>
      <c r="V36" s="8"/>
      <c r="W36" s="8"/>
      <c r="X36" s="8"/>
    </row>
    <row r="37" spans="1:24" ht="13.5" thickBot="1">
      <c r="A37" s="1182"/>
      <c r="B37" s="1185"/>
      <c r="C37" s="110" t="s">
        <v>62</v>
      </c>
      <c r="D37" s="110" t="s">
        <v>29</v>
      </c>
      <c r="E37" s="70" t="s">
        <v>30</v>
      </c>
      <c r="F37" s="109"/>
      <c r="G37" s="110"/>
      <c r="H37" s="238"/>
      <c r="I37" s="121">
        <v>2</v>
      </c>
      <c r="J37" s="203">
        <v>59</v>
      </c>
      <c r="K37" s="224">
        <v>5266</v>
      </c>
      <c r="L37" s="204">
        <v>3132</v>
      </c>
      <c r="U37" s="8"/>
      <c r="V37" s="8"/>
      <c r="W37" s="8"/>
      <c r="X37" s="8"/>
    </row>
  </sheetData>
  <sheetProtection/>
  <mergeCells count="37">
    <mergeCell ref="L5:L6"/>
    <mergeCell ref="E33:E34"/>
    <mergeCell ref="F33:F34"/>
    <mergeCell ref="E35:E36"/>
    <mergeCell ref="F35:F36"/>
    <mergeCell ref="E20:E21"/>
    <mergeCell ref="L27:L31"/>
    <mergeCell ref="I27:K27"/>
    <mergeCell ref="I29:K29"/>
    <mergeCell ref="I24:L24"/>
    <mergeCell ref="I28:K28"/>
    <mergeCell ref="A32:A37"/>
    <mergeCell ref="B32:B37"/>
    <mergeCell ref="C20:C21"/>
    <mergeCell ref="D20:D21"/>
    <mergeCell ref="C35:C36"/>
    <mergeCell ref="D35:D36"/>
    <mergeCell ref="A17:A22"/>
    <mergeCell ref="B17:B22"/>
    <mergeCell ref="C33:C34"/>
    <mergeCell ref="D33:D34"/>
    <mergeCell ref="I21:I22"/>
    <mergeCell ref="C18:C19"/>
    <mergeCell ref="D18:D19"/>
    <mergeCell ref="E18:E19"/>
    <mergeCell ref="F18:F19"/>
    <mergeCell ref="I25:L25"/>
    <mergeCell ref="I26:K26"/>
    <mergeCell ref="F20:F21"/>
    <mergeCell ref="J17:L22"/>
    <mergeCell ref="I12:K12"/>
    <mergeCell ref="L12:L16"/>
    <mergeCell ref="I13:K13"/>
    <mergeCell ref="I14:K14"/>
    <mergeCell ref="I9:L9"/>
    <mergeCell ref="I10:L10"/>
    <mergeCell ref="I11:K11"/>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91" r:id="rId1"/>
  <headerFooter alignWithMargins="0">
    <oddHeader>&amp;C&amp;"Arial,Bold"&amp;12PTENURE IT00</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L55"/>
  <sheetViews>
    <sheetView view="pageBreakPreview" zoomScale="75" zoomScaleSheetLayoutView="75" zoomScalePageLayoutView="0" workbookViewId="0" topLeftCell="A1">
      <selection activeCell="A1" sqref="A1"/>
    </sheetView>
  </sheetViews>
  <sheetFormatPr defaultColWidth="9.140625" defaultRowHeight="12.75"/>
  <cols>
    <col min="1" max="1" width="7.140625" style="379" customWidth="1"/>
    <col min="2" max="2" width="7.00390625" style="379" customWidth="1"/>
    <col min="3" max="3" width="5.7109375" style="379" customWidth="1"/>
    <col min="4" max="4" width="18.00390625" style="379" customWidth="1"/>
    <col min="5" max="5" width="11.7109375" style="379" customWidth="1"/>
    <col min="6" max="7" width="12.8515625" style="379" customWidth="1"/>
    <col min="8" max="8" width="14.421875" style="379" customWidth="1"/>
    <col min="9" max="9" width="11.7109375" style="379" customWidth="1"/>
    <col min="10" max="10" width="13.140625" style="379" customWidth="1"/>
    <col min="11" max="11" width="12.8515625" style="379" customWidth="1"/>
    <col min="12" max="13" width="12.28125" style="379" customWidth="1"/>
    <col min="14" max="17" width="11.7109375" style="379" customWidth="1"/>
    <col min="18" max="18" width="10.7109375" style="389" customWidth="1"/>
    <col min="19" max="38" width="9.140625" style="389" customWidth="1"/>
    <col min="39" max="16384" width="9.140625" style="379" customWidth="1"/>
  </cols>
  <sheetData>
    <row r="1" s="376" customFormat="1" ht="12.75">
      <c r="A1" s="377" t="s">
        <v>519</v>
      </c>
    </row>
    <row r="2" spans="1:2" s="376" customFormat="1" ht="12.75">
      <c r="A2" s="376" t="s">
        <v>27</v>
      </c>
      <c r="B2" s="376" t="s">
        <v>549</v>
      </c>
    </row>
    <row r="3" s="376" customFormat="1" ht="12.75">
      <c r="B3" s="381"/>
    </row>
    <row r="4" spans="1:17" s="376" customFormat="1" ht="12.75">
      <c r="A4" s="382">
        <v>-1</v>
      </c>
      <c r="B4" s="384"/>
      <c r="C4" s="382" t="s">
        <v>28</v>
      </c>
      <c r="D4" s="383"/>
      <c r="E4" s="383"/>
      <c r="F4" s="383"/>
      <c r="G4" s="383"/>
      <c r="H4" s="383"/>
      <c r="I4" s="383"/>
      <c r="J4" s="383"/>
      <c r="K4" s="383"/>
      <c r="L4" s="383"/>
      <c r="M4" s="585">
        <f>SUM(R43:R47)</f>
        <v>10651</v>
      </c>
      <c r="N4" s="586">
        <f>SUM(M4)</f>
        <v>10651</v>
      </c>
      <c r="O4" s="586">
        <f>SUM(N4)</f>
        <v>10651</v>
      </c>
      <c r="P4" s="635">
        <f>O4</f>
        <v>10651</v>
      </c>
      <c r="Q4" s="635">
        <f>P4</f>
        <v>10651</v>
      </c>
    </row>
    <row r="5" spans="1:17" s="376" customFormat="1" ht="12.75">
      <c r="A5" s="587">
        <v>211</v>
      </c>
      <c r="B5" s="594"/>
      <c r="C5" s="587" t="s">
        <v>552</v>
      </c>
      <c r="D5" s="587"/>
      <c r="E5" s="587"/>
      <c r="F5" s="587"/>
      <c r="G5" s="587"/>
      <c r="H5" s="587"/>
      <c r="I5" s="587"/>
      <c r="J5" s="587"/>
      <c r="K5" s="587"/>
      <c r="L5" s="587"/>
      <c r="M5" s="597">
        <f>SUM(E46:H46)</f>
        <v>40</v>
      </c>
      <c r="N5" s="597">
        <f>M5</f>
        <v>40</v>
      </c>
      <c r="O5" s="864">
        <f>SUM(N5:N9)</f>
        <v>773</v>
      </c>
      <c r="P5" s="825">
        <f>SUM(O5:O17)</f>
        <v>10250</v>
      </c>
      <c r="Q5" s="825">
        <f>SUM(P5:P18)</f>
        <v>10250</v>
      </c>
    </row>
    <row r="6" spans="1:17" s="376" customFormat="1" ht="12.75">
      <c r="A6" s="587">
        <v>274</v>
      </c>
      <c r="B6" s="594"/>
      <c r="C6" s="587" t="s">
        <v>553</v>
      </c>
      <c r="D6" s="587"/>
      <c r="E6" s="587"/>
      <c r="F6" s="587"/>
      <c r="G6" s="587"/>
      <c r="H6" s="587"/>
      <c r="I6" s="587"/>
      <c r="J6" s="587"/>
      <c r="K6" s="587"/>
      <c r="L6" s="587"/>
      <c r="M6" s="599">
        <f>SUM(E45:J45)</f>
        <v>323</v>
      </c>
      <c r="N6" s="864">
        <f>SUM(M6:M7)</f>
        <v>726</v>
      </c>
      <c r="O6" s="866"/>
      <c r="P6" s="825"/>
      <c r="Q6" s="825"/>
    </row>
    <row r="7" spans="1:17" s="376" customFormat="1" ht="12.75">
      <c r="A7" s="587">
        <v>279</v>
      </c>
      <c r="B7" s="594"/>
      <c r="C7" s="587" t="s">
        <v>554</v>
      </c>
      <c r="D7" s="587"/>
      <c r="E7" s="587"/>
      <c r="F7" s="587"/>
      <c r="G7" s="587"/>
      <c r="H7" s="587"/>
      <c r="I7" s="587"/>
      <c r="J7" s="587"/>
      <c r="K7" s="587"/>
      <c r="L7" s="587"/>
      <c r="M7" s="600">
        <f>SUM(E44:J44)</f>
        <v>403</v>
      </c>
      <c r="N7" s="865"/>
      <c r="O7" s="866"/>
      <c r="P7" s="825"/>
      <c r="Q7" s="825"/>
    </row>
    <row r="8" spans="1:17" s="376" customFormat="1" ht="12.75">
      <c r="A8" s="587">
        <v>291</v>
      </c>
      <c r="B8" s="594"/>
      <c r="C8" s="587" t="s">
        <v>551</v>
      </c>
      <c r="D8" s="587"/>
      <c r="E8" s="587"/>
      <c r="F8" s="587"/>
      <c r="G8" s="587"/>
      <c r="H8" s="587"/>
      <c r="I8" s="587"/>
      <c r="J8" s="587"/>
      <c r="K8" s="587"/>
      <c r="L8" s="587"/>
      <c r="M8" s="599">
        <f>SUM(I46:J46)</f>
        <v>3</v>
      </c>
      <c r="N8" s="864">
        <f>SUM(M8:M9)</f>
        <v>7</v>
      </c>
      <c r="O8" s="866"/>
      <c r="P8" s="825"/>
      <c r="Q8" s="825"/>
    </row>
    <row r="9" spans="1:17" s="376" customFormat="1" ht="12.75">
      <c r="A9" s="587">
        <v>299</v>
      </c>
      <c r="B9" s="594"/>
      <c r="C9" s="587" t="s">
        <v>550</v>
      </c>
      <c r="D9" s="587"/>
      <c r="E9" s="587"/>
      <c r="F9" s="587"/>
      <c r="G9" s="587"/>
      <c r="H9" s="587"/>
      <c r="I9" s="587"/>
      <c r="J9" s="587"/>
      <c r="K9" s="587"/>
      <c r="L9" s="587"/>
      <c r="M9" s="599">
        <f>SUM(K44:P46)</f>
        <v>4</v>
      </c>
      <c r="N9" s="865"/>
      <c r="O9" s="867"/>
      <c r="P9" s="825"/>
      <c r="Q9" s="825"/>
    </row>
    <row r="10" spans="1:17" s="376" customFormat="1" ht="12.75">
      <c r="A10" s="587">
        <v>911</v>
      </c>
      <c r="B10" s="594"/>
      <c r="C10" s="587" t="s">
        <v>540</v>
      </c>
      <c r="D10" s="587"/>
      <c r="E10" s="587"/>
      <c r="F10" s="587"/>
      <c r="G10" s="587"/>
      <c r="H10" s="587"/>
      <c r="I10" s="587"/>
      <c r="J10" s="587"/>
      <c r="K10" s="587"/>
      <c r="L10" s="587"/>
      <c r="M10" s="784">
        <f>SUM(E43:H43)</f>
        <v>3422</v>
      </c>
      <c r="N10" s="821">
        <f>SUM(M10:M13)</f>
        <v>3493</v>
      </c>
      <c r="O10" s="821">
        <f>SUM(N10:N17)</f>
        <v>9477</v>
      </c>
      <c r="P10" s="825"/>
      <c r="Q10" s="825"/>
    </row>
    <row r="11" spans="1:17" s="376" customFormat="1" ht="12.75">
      <c r="A11" s="587">
        <v>912</v>
      </c>
      <c r="B11" s="594"/>
      <c r="C11" s="587" t="s">
        <v>543</v>
      </c>
      <c r="D11" s="587"/>
      <c r="E11" s="587"/>
      <c r="F11" s="587"/>
      <c r="G11" s="587"/>
      <c r="H11" s="587"/>
      <c r="I11" s="587"/>
      <c r="J11" s="587"/>
      <c r="K11" s="587"/>
      <c r="L11" s="587"/>
      <c r="M11" s="787">
        <f>SUM(K43:P43)</f>
        <v>4</v>
      </c>
      <c r="N11" s="822"/>
      <c r="O11" s="822"/>
      <c r="P11" s="825"/>
      <c r="Q11" s="825"/>
    </row>
    <row r="12" spans="1:17" s="376" customFormat="1" ht="12.75">
      <c r="A12" s="587">
        <v>917</v>
      </c>
      <c r="B12" s="594"/>
      <c r="C12" s="587" t="s">
        <v>542</v>
      </c>
      <c r="D12" s="587"/>
      <c r="E12" s="587"/>
      <c r="F12" s="587"/>
      <c r="G12" s="587"/>
      <c r="H12" s="587"/>
      <c r="I12" s="587"/>
      <c r="J12" s="587"/>
      <c r="K12" s="587"/>
      <c r="L12" s="587"/>
      <c r="M12" s="786">
        <f>SUM(I43:J43)</f>
        <v>67</v>
      </c>
      <c r="N12" s="822"/>
      <c r="O12" s="822"/>
      <c r="P12" s="825"/>
      <c r="Q12" s="825"/>
    </row>
    <row r="13" spans="1:17" s="376" customFormat="1" ht="12.75">
      <c r="A13" s="587">
        <v>918</v>
      </c>
      <c r="B13" s="594"/>
      <c r="C13" s="587" t="s">
        <v>541</v>
      </c>
      <c r="D13" s="587"/>
      <c r="E13" s="587"/>
      <c r="F13" s="587"/>
      <c r="G13" s="587"/>
      <c r="H13" s="587"/>
      <c r="I13" s="587"/>
      <c r="J13" s="587"/>
      <c r="K13" s="587"/>
      <c r="L13" s="587"/>
      <c r="M13" s="787">
        <f>SUM(Q43)</f>
        <v>0</v>
      </c>
      <c r="N13" s="822"/>
      <c r="O13" s="822"/>
      <c r="P13" s="825"/>
      <c r="Q13" s="825"/>
    </row>
    <row r="14" spans="1:17" s="376" customFormat="1" ht="12.75">
      <c r="A14" s="587">
        <v>991</v>
      </c>
      <c r="B14" s="594"/>
      <c r="C14" s="587" t="s">
        <v>544</v>
      </c>
      <c r="D14" s="587"/>
      <c r="E14" s="587"/>
      <c r="F14" s="587"/>
      <c r="G14" s="587"/>
      <c r="H14" s="587"/>
      <c r="I14" s="587"/>
      <c r="J14" s="587"/>
      <c r="K14" s="587"/>
      <c r="L14" s="587"/>
      <c r="M14" s="784">
        <f>SUM(E47:H47)</f>
        <v>17</v>
      </c>
      <c r="N14" s="821">
        <f>SUM(M14:M17)</f>
        <v>5984</v>
      </c>
      <c r="O14" s="822"/>
      <c r="P14" s="825"/>
      <c r="Q14" s="825"/>
    </row>
    <row r="15" spans="1:17" s="376" customFormat="1" ht="12.75">
      <c r="A15" s="587">
        <v>992</v>
      </c>
      <c r="B15" s="594"/>
      <c r="C15" s="587" t="s">
        <v>547</v>
      </c>
      <c r="D15" s="587"/>
      <c r="E15" s="587"/>
      <c r="F15" s="587"/>
      <c r="G15" s="587"/>
      <c r="H15" s="587"/>
      <c r="I15" s="587"/>
      <c r="J15" s="587"/>
      <c r="K15" s="587"/>
      <c r="L15" s="587"/>
      <c r="M15" s="787">
        <f>SUM(K47:P47)</f>
        <v>5855</v>
      </c>
      <c r="N15" s="822"/>
      <c r="O15" s="822"/>
      <c r="P15" s="825"/>
      <c r="Q15" s="825"/>
    </row>
    <row r="16" spans="1:17" s="376" customFormat="1" ht="12.75">
      <c r="A16" s="587">
        <v>997</v>
      </c>
      <c r="B16" s="594"/>
      <c r="C16" s="587" t="s">
        <v>546</v>
      </c>
      <c r="D16" s="587"/>
      <c r="E16" s="587"/>
      <c r="F16" s="587"/>
      <c r="G16" s="587"/>
      <c r="H16" s="587"/>
      <c r="I16" s="587"/>
      <c r="J16" s="587"/>
      <c r="K16" s="587"/>
      <c r="L16" s="587"/>
      <c r="M16" s="786">
        <f>SUM(I47:J47)</f>
        <v>74</v>
      </c>
      <c r="N16" s="822"/>
      <c r="O16" s="822"/>
      <c r="P16" s="825"/>
      <c r="Q16" s="825"/>
    </row>
    <row r="17" spans="1:17" s="376" customFormat="1" ht="12.75">
      <c r="A17" s="587">
        <v>998</v>
      </c>
      <c r="B17" s="594"/>
      <c r="C17" s="587" t="s">
        <v>545</v>
      </c>
      <c r="D17" s="587"/>
      <c r="E17" s="587"/>
      <c r="F17" s="587"/>
      <c r="G17" s="587"/>
      <c r="H17" s="587"/>
      <c r="I17" s="587"/>
      <c r="J17" s="587"/>
      <c r="K17" s="587"/>
      <c r="L17" s="587"/>
      <c r="M17" s="786">
        <f>SUM(Q44:Q47)</f>
        <v>38</v>
      </c>
      <c r="N17" s="822"/>
      <c r="O17" s="823"/>
      <c r="P17" s="825"/>
      <c r="Q17" s="825"/>
    </row>
    <row r="18" spans="1:17" s="376" customFormat="1" ht="12.75" customHeight="1">
      <c r="A18" s="394" t="s">
        <v>29</v>
      </c>
      <c r="B18" s="384"/>
      <c r="C18" s="382" t="s">
        <v>30</v>
      </c>
      <c r="M18" s="601" t="s">
        <v>548</v>
      </c>
      <c r="N18" s="602">
        <f>SUM(M18)</f>
        <v>0</v>
      </c>
      <c r="O18" s="602">
        <f>SUM(N18)</f>
        <v>0</v>
      </c>
      <c r="P18" s="602">
        <f>SUM(N18)</f>
        <v>0</v>
      </c>
      <c r="Q18" s="826"/>
    </row>
    <row r="19" spans="1:17" s="376" customFormat="1" ht="13.5" thickBot="1">
      <c r="A19" s="396"/>
      <c r="B19" s="397"/>
      <c r="M19" s="649"/>
      <c r="Q19" s="603">
        <f>SUM(Q4:Q18)</f>
        <v>20901</v>
      </c>
    </row>
    <row r="20" spans="1:17" s="376" customFormat="1" ht="14.25" thickBot="1" thickTop="1">
      <c r="A20" s="396"/>
      <c r="B20" s="397"/>
      <c r="E20" s="398"/>
      <c r="F20" s="398"/>
      <c r="G20" s="398"/>
      <c r="H20" s="398"/>
      <c r="I20" s="398"/>
      <c r="J20" s="398"/>
      <c r="K20" s="398"/>
      <c r="L20" s="398"/>
      <c r="M20" s="398"/>
      <c r="N20" s="398"/>
      <c r="O20" s="398"/>
      <c r="P20" s="398"/>
      <c r="Q20" s="564"/>
    </row>
    <row r="21" spans="1:18" s="376" customFormat="1" ht="12.75">
      <c r="A21" s="377" t="s">
        <v>519</v>
      </c>
      <c r="B21" s="397"/>
      <c r="E21" s="845" t="s">
        <v>530</v>
      </c>
      <c r="F21" s="846"/>
      <c r="G21" s="846"/>
      <c r="H21" s="846"/>
      <c r="I21" s="846"/>
      <c r="J21" s="846"/>
      <c r="K21" s="846"/>
      <c r="L21" s="846"/>
      <c r="M21" s="846"/>
      <c r="N21" s="846"/>
      <c r="O21" s="846"/>
      <c r="P21" s="846"/>
      <c r="Q21" s="846"/>
      <c r="R21" s="847"/>
    </row>
    <row r="22" spans="1:18" s="376" customFormat="1" ht="12.75">
      <c r="A22" s="377"/>
      <c r="B22" s="397"/>
      <c r="E22" s="827" t="s">
        <v>527</v>
      </c>
      <c r="F22" s="828"/>
      <c r="G22" s="828"/>
      <c r="H22" s="828"/>
      <c r="I22" s="828"/>
      <c r="J22" s="828"/>
      <c r="K22" s="828"/>
      <c r="L22" s="828"/>
      <c r="M22" s="828"/>
      <c r="N22" s="828"/>
      <c r="O22" s="828"/>
      <c r="P22" s="828"/>
      <c r="Q22" s="828"/>
      <c r="R22" s="829"/>
    </row>
    <row r="23" spans="1:18" s="376" customFormat="1" ht="12.75">
      <c r="A23" s="396"/>
      <c r="B23" s="397"/>
      <c r="E23" s="827" t="s">
        <v>528</v>
      </c>
      <c r="F23" s="828"/>
      <c r="G23" s="828"/>
      <c r="H23" s="828"/>
      <c r="I23" s="828"/>
      <c r="J23" s="828"/>
      <c r="K23" s="828"/>
      <c r="L23" s="828"/>
      <c r="M23" s="828"/>
      <c r="N23" s="828"/>
      <c r="O23" s="828"/>
      <c r="P23" s="828"/>
      <c r="Q23" s="848"/>
      <c r="R23" s="772" t="s">
        <v>529</v>
      </c>
    </row>
    <row r="24" spans="1:18" s="376" customFormat="1" ht="12.75">
      <c r="A24" s="396"/>
      <c r="B24" s="397"/>
      <c r="E24" s="842" t="s">
        <v>525</v>
      </c>
      <c r="F24" s="843"/>
      <c r="G24" s="843"/>
      <c r="H24" s="843"/>
      <c r="I24" s="843"/>
      <c r="J24" s="843"/>
      <c r="K24" s="843"/>
      <c r="L24" s="843"/>
      <c r="M24" s="843"/>
      <c r="N24" s="843"/>
      <c r="O24" s="843"/>
      <c r="P24" s="843"/>
      <c r="Q24" s="844"/>
      <c r="R24" s="818" t="s">
        <v>526</v>
      </c>
    </row>
    <row r="25" spans="1:18" s="389" customFormat="1" ht="12.75" customHeight="1">
      <c r="A25" s="377"/>
      <c r="B25" s="400"/>
      <c r="C25" s="400"/>
      <c r="D25" s="400"/>
      <c r="E25" s="830" t="s">
        <v>32</v>
      </c>
      <c r="F25" s="831"/>
      <c r="G25" s="831"/>
      <c r="H25" s="831"/>
      <c r="I25" s="831"/>
      <c r="J25" s="831"/>
      <c r="K25" s="831"/>
      <c r="L25" s="831"/>
      <c r="M25" s="831"/>
      <c r="N25" s="831"/>
      <c r="O25" s="831"/>
      <c r="P25" s="831"/>
      <c r="Q25" s="832"/>
      <c r="R25" s="818"/>
    </row>
    <row r="26" spans="1:18" s="389" customFormat="1" ht="12.75" customHeight="1">
      <c r="A26" s="400"/>
      <c r="B26" s="400"/>
      <c r="C26" s="400"/>
      <c r="D26" s="400"/>
      <c r="E26" s="833" t="s">
        <v>68</v>
      </c>
      <c r="F26" s="834"/>
      <c r="G26" s="834"/>
      <c r="H26" s="834"/>
      <c r="I26" s="834"/>
      <c r="J26" s="834"/>
      <c r="K26" s="834"/>
      <c r="L26" s="834"/>
      <c r="M26" s="834"/>
      <c r="N26" s="834"/>
      <c r="O26" s="834"/>
      <c r="P26" s="834"/>
      <c r="Q26" s="835"/>
      <c r="R26" s="818"/>
    </row>
    <row r="27" spans="1:18" s="389" customFormat="1" ht="12.75" customHeight="1">
      <c r="A27" s="400"/>
      <c r="B27" s="400"/>
      <c r="C27" s="400"/>
      <c r="D27" s="400"/>
      <c r="E27" s="135" t="s">
        <v>104</v>
      </c>
      <c r="F27" s="61" t="s">
        <v>517</v>
      </c>
      <c r="G27" s="61">
        <v>9</v>
      </c>
      <c r="H27" s="137">
        <v>10</v>
      </c>
      <c r="I27" s="136">
        <v>11</v>
      </c>
      <c r="J27" s="61">
        <v>12</v>
      </c>
      <c r="K27" s="636">
        <v>13</v>
      </c>
      <c r="L27" s="636">
        <v>14</v>
      </c>
      <c r="M27" s="636">
        <v>15</v>
      </c>
      <c r="N27" s="636">
        <v>16</v>
      </c>
      <c r="O27" s="647">
        <v>17</v>
      </c>
      <c r="P27" s="647">
        <v>18</v>
      </c>
      <c r="Q27" s="636">
        <v>19</v>
      </c>
      <c r="R27" s="818"/>
    </row>
    <row r="28" spans="1:18" s="389" customFormat="1" ht="68.25" customHeight="1" thickBot="1">
      <c r="A28" s="400"/>
      <c r="B28" s="400"/>
      <c r="C28" s="400"/>
      <c r="D28" s="400"/>
      <c r="E28" s="32" t="s">
        <v>106</v>
      </c>
      <c r="F28" s="30" t="s">
        <v>107</v>
      </c>
      <c r="G28" s="30" t="s">
        <v>108</v>
      </c>
      <c r="H28" s="30" t="s">
        <v>34</v>
      </c>
      <c r="I28" s="136" t="s">
        <v>36</v>
      </c>
      <c r="J28" s="30" t="s">
        <v>31</v>
      </c>
      <c r="K28" s="645" t="s">
        <v>37</v>
      </c>
      <c r="L28" s="645" t="s">
        <v>518</v>
      </c>
      <c r="M28" s="646" t="s">
        <v>39</v>
      </c>
      <c r="N28" s="646" t="s">
        <v>40</v>
      </c>
      <c r="O28" s="512" t="s">
        <v>41</v>
      </c>
      <c r="P28" s="512" t="s">
        <v>42</v>
      </c>
      <c r="Q28" s="646" t="s">
        <v>43</v>
      </c>
      <c r="R28" s="818"/>
    </row>
    <row r="29" spans="1:38" ht="16.5" thickBot="1">
      <c r="A29" s="836" t="s">
        <v>511</v>
      </c>
      <c r="B29" s="839" t="s">
        <v>512</v>
      </c>
      <c r="C29" s="511">
        <v>1</v>
      </c>
      <c r="D29" s="771" t="s">
        <v>457</v>
      </c>
      <c r="E29" s="886">
        <v>911</v>
      </c>
      <c r="F29" s="869"/>
      <c r="G29" s="869"/>
      <c r="H29" s="870"/>
      <c r="I29" s="868">
        <v>917</v>
      </c>
      <c r="J29" s="870"/>
      <c r="K29" s="868">
        <v>912</v>
      </c>
      <c r="L29" s="869"/>
      <c r="M29" s="869"/>
      <c r="N29" s="869"/>
      <c r="O29" s="869"/>
      <c r="P29" s="869"/>
      <c r="Q29" s="796">
        <v>918</v>
      </c>
      <c r="R29" s="857">
        <v>-1</v>
      </c>
      <c r="AI29" s="379"/>
      <c r="AJ29" s="379"/>
      <c r="AK29" s="379"/>
      <c r="AL29" s="379"/>
    </row>
    <row r="30" spans="1:38" ht="15.75">
      <c r="A30" s="837"/>
      <c r="B30" s="840"/>
      <c r="C30" s="503">
        <v>2</v>
      </c>
      <c r="D30" s="438" t="s">
        <v>31</v>
      </c>
      <c r="E30" s="860">
        <v>279</v>
      </c>
      <c r="F30" s="861"/>
      <c r="G30" s="861"/>
      <c r="H30" s="861"/>
      <c r="I30" s="861"/>
      <c r="J30" s="873"/>
      <c r="K30" s="877">
        <v>299</v>
      </c>
      <c r="L30" s="878"/>
      <c r="M30" s="878"/>
      <c r="N30" s="878"/>
      <c r="O30" s="878"/>
      <c r="P30" s="879"/>
      <c r="Q30" s="871">
        <v>998</v>
      </c>
      <c r="R30" s="858"/>
      <c r="AI30" s="379"/>
      <c r="AJ30" s="379"/>
      <c r="AK30" s="379"/>
      <c r="AL30" s="379"/>
    </row>
    <row r="31" spans="1:38" ht="15.75">
      <c r="A31" s="837"/>
      <c r="B31" s="840"/>
      <c r="C31" s="437">
        <v>3</v>
      </c>
      <c r="D31" s="438" t="s">
        <v>36</v>
      </c>
      <c r="E31" s="874">
        <v>274</v>
      </c>
      <c r="F31" s="875"/>
      <c r="G31" s="875"/>
      <c r="H31" s="875"/>
      <c r="I31" s="875"/>
      <c r="J31" s="876"/>
      <c r="K31" s="880"/>
      <c r="L31" s="881"/>
      <c r="M31" s="881"/>
      <c r="N31" s="881"/>
      <c r="O31" s="881"/>
      <c r="P31" s="882"/>
      <c r="Q31" s="871"/>
      <c r="R31" s="858"/>
      <c r="AI31" s="379"/>
      <c r="AJ31" s="379"/>
      <c r="AK31" s="379"/>
      <c r="AL31" s="379"/>
    </row>
    <row r="32" spans="1:38" ht="16.5" thickBot="1">
      <c r="A32" s="837"/>
      <c r="B32" s="840"/>
      <c r="C32" s="437">
        <v>4</v>
      </c>
      <c r="D32" s="438" t="s">
        <v>513</v>
      </c>
      <c r="E32" s="887">
        <v>211</v>
      </c>
      <c r="F32" s="888"/>
      <c r="G32" s="888"/>
      <c r="H32" s="889"/>
      <c r="I32" s="890">
        <v>291</v>
      </c>
      <c r="J32" s="889"/>
      <c r="K32" s="883"/>
      <c r="L32" s="884"/>
      <c r="M32" s="884"/>
      <c r="N32" s="884"/>
      <c r="O32" s="884"/>
      <c r="P32" s="885"/>
      <c r="Q32" s="871"/>
      <c r="R32" s="858"/>
      <c r="AI32" s="379"/>
      <c r="AJ32" s="379"/>
      <c r="AK32" s="379"/>
      <c r="AL32" s="379"/>
    </row>
    <row r="33" spans="1:38" ht="16.5" thickBot="1">
      <c r="A33" s="838"/>
      <c r="B33" s="841"/>
      <c r="C33" s="442" t="s">
        <v>62</v>
      </c>
      <c r="D33" s="578" t="s">
        <v>531</v>
      </c>
      <c r="E33" s="886">
        <v>991</v>
      </c>
      <c r="F33" s="869"/>
      <c r="G33" s="869"/>
      <c r="H33" s="870"/>
      <c r="I33" s="868">
        <v>997</v>
      </c>
      <c r="J33" s="870"/>
      <c r="K33" s="868">
        <v>992</v>
      </c>
      <c r="L33" s="869"/>
      <c r="M33" s="869"/>
      <c r="N33" s="869"/>
      <c r="O33" s="869"/>
      <c r="P33" s="870"/>
      <c r="Q33" s="872"/>
      <c r="R33" s="859"/>
      <c r="AI33" s="379"/>
      <c r="AJ33" s="379"/>
      <c r="AK33" s="379"/>
      <c r="AL33" s="379"/>
    </row>
    <row r="34" ht="13.5" thickBot="1"/>
    <row r="35" spans="1:21" s="376" customFormat="1" ht="12.75">
      <c r="A35" s="377" t="s">
        <v>519</v>
      </c>
      <c r="B35" s="397"/>
      <c r="E35" s="845" t="s">
        <v>530</v>
      </c>
      <c r="F35" s="846"/>
      <c r="G35" s="846"/>
      <c r="H35" s="846"/>
      <c r="I35" s="846"/>
      <c r="J35" s="846"/>
      <c r="K35" s="846"/>
      <c r="L35" s="846"/>
      <c r="M35" s="846"/>
      <c r="N35" s="846"/>
      <c r="O35" s="846"/>
      <c r="P35" s="846"/>
      <c r="Q35" s="846"/>
      <c r="R35" s="847"/>
      <c r="U35" s="649"/>
    </row>
    <row r="36" spans="1:18" s="376" customFormat="1" ht="12.75">
      <c r="A36" s="377"/>
      <c r="B36" s="397"/>
      <c r="E36" s="827" t="s">
        <v>527</v>
      </c>
      <c r="F36" s="828"/>
      <c r="G36" s="828"/>
      <c r="H36" s="828"/>
      <c r="I36" s="828"/>
      <c r="J36" s="828"/>
      <c r="K36" s="828"/>
      <c r="L36" s="828"/>
      <c r="M36" s="828"/>
      <c r="N36" s="828"/>
      <c r="O36" s="828"/>
      <c r="P36" s="828"/>
      <c r="Q36" s="828"/>
      <c r="R36" s="829"/>
    </row>
    <row r="37" spans="1:18" s="376" customFormat="1" ht="12.75">
      <c r="A37" s="396"/>
      <c r="B37" s="397"/>
      <c r="E37" s="827" t="s">
        <v>528</v>
      </c>
      <c r="F37" s="828"/>
      <c r="G37" s="828"/>
      <c r="H37" s="828"/>
      <c r="I37" s="828"/>
      <c r="J37" s="828"/>
      <c r="K37" s="828"/>
      <c r="L37" s="828"/>
      <c r="M37" s="828"/>
      <c r="N37" s="828"/>
      <c r="O37" s="828"/>
      <c r="P37" s="828"/>
      <c r="Q37" s="848"/>
      <c r="R37" s="772" t="s">
        <v>529</v>
      </c>
    </row>
    <row r="38" spans="1:18" s="376" customFormat="1" ht="12.75" customHeight="1">
      <c r="A38" s="396"/>
      <c r="B38" s="397"/>
      <c r="E38" s="842" t="s">
        <v>525</v>
      </c>
      <c r="F38" s="843"/>
      <c r="G38" s="843"/>
      <c r="H38" s="843"/>
      <c r="I38" s="843"/>
      <c r="J38" s="843"/>
      <c r="K38" s="843"/>
      <c r="L38" s="843"/>
      <c r="M38" s="843"/>
      <c r="N38" s="843"/>
      <c r="O38" s="843"/>
      <c r="P38" s="843"/>
      <c r="Q38" s="844"/>
      <c r="R38" s="818" t="s">
        <v>526</v>
      </c>
    </row>
    <row r="39" spans="1:18" s="389" customFormat="1" ht="12.75" customHeight="1">
      <c r="A39" s="377"/>
      <c r="B39" s="400"/>
      <c r="C39" s="400"/>
      <c r="D39" s="400"/>
      <c r="E39" s="830" t="s">
        <v>32</v>
      </c>
      <c r="F39" s="831"/>
      <c r="G39" s="831"/>
      <c r="H39" s="831"/>
      <c r="I39" s="831"/>
      <c r="J39" s="831"/>
      <c r="K39" s="831"/>
      <c r="L39" s="831"/>
      <c r="M39" s="831"/>
      <c r="N39" s="831"/>
      <c r="O39" s="831"/>
      <c r="P39" s="831"/>
      <c r="Q39" s="832"/>
      <c r="R39" s="818"/>
    </row>
    <row r="40" spans="1:18" s="389" customFormat="1" ht="12.75" customHeight="1">
      <c r="A40" s="400"/>
      <c r="B40" s="400"/>
      <c r="C40" s="400"/>
      <c r="D40" s="400"/>
      <c r="E40" s="833" t="s">
        <v>68</v>
      </c>
      <c r="F40" s="834"/>
      <c r="G40" s="834"/>
      <c r="H40" s="834"/>
      <c r="I40" s="834"/>
      <c r="J40" s="834"/>
      <c r="K40" s="834"/>
      <c r="L40" s="834"/>
      <c r="M40" s="834"/>
      <c r="N40" s="834"/>
      <c r="O40" s="834"/>
      <c r="P40" s="834"/>
      <c r="Q40" s="835"/>
      <c r="R40" s="818"/>
    </row>
    <row r="41" spans="1:18" s="389" customFormat="1" ht="12.75" customHeight="1">
      <c r="A41" s="400"/>
      <c r="B41" s="400"/>
      <c r="C41" s="400"/>
      <c r="D41" s="400"/>
      <c r="E41" s="135" t="s">
        <v>104</v>
      </c>
      <c r="F41" s="61" t="s">
        <v>517</v>
      </c>
      <c r="G41" s="61">
        <v>9</v>
      </c>
      <c r="H41" s="137">
        <v>10</v>
      </c>
      <c r="I41" s="136">
        <v>11</v>
      </c>
      <c r="J41" s="61">
        <v>12</v>
      </c>
      <c r="K41" s="636">
        <v>13</v>
      </c>
      <c r="L41" s="636">
        <v>14</v>
      </c>
      <c r="M41" s="636">
        <v>15</v>
      </c>
      <c r="N41" s="636">
        <v>16</v>
      </c>
      <c r="O41" s="647">
        <v>17</v>
      </c>
      <c r="P41" s="647">
        <v>18</v>
      </c>
      <c r="Q41" s="636">
        <v>19</v>
      </c>
      <c r="R41" s="818"/>
    </row>
    <row r="42" spans="1:18" s="389" customFormat="1" ht="68.25" customHeight="1" thickBot="1">
      <c r="A42" s="400"/>
      <c r="B42" s="400"/>
      <c r="C42" s="400"/>
      <c r="D42" s="400"/>
      <c r="E42" s="32" t="s">
        <v>106</v>
      </c>
      <c r="F42" s="30" t="s">
        <v>107</v>
      </c>
      <c r="G42" s="30" t="s">
        <v>108</v>
      </c>
      <c r="H42" s="30" t="s">
        <v>34</v>
      </c>
      <c r="I42" s="136" t="s">
        <v>36</v>
      </c>
      <c r="J42" s="30" t="s">
        <v>31</v>
      </c>
      <c r="K42" s="645" t="s">
        <v>37</v>
      </c>
      <c r="L42" s="645" t="s">
        <v>518</v>
      </c>
      <c r="M42" s="646" t="s">
        <v>39</v>
      </c>
      <c r="N42" s="646" t="s">
        <v>40</v>
      </c>
      <c r="O42" s="512" t="s">
        <v>41</v>
      </c>
      <c r="P42" s="512" t="s">
        <v>42</v>
      </c>
      <c r="Q42" s="646" t="s">
        <v>43</v>
      </c>
      <c r="R42" s="818"/>
    </row>
    <row r="43" spans="1:38" ht="13.5" thickBot="1">
      <c r="A43" s="836" t="s">
        <v>511</v>
      </c>
      <c r="B43" s="839" t="s">
        <v>512</v>
      </c>
      <c r="C43" s="511">
        <v>1</v>
      </c>
      <c r="D43" s="771" t="s">
        <v>457</v>
      </c>
      <c r="E43" s="789">
        <v>2615</v>
      </c>
      <c r="F43" s="790">
        <v>557</v>
      </c>
      <c r="G43" s="790">
        <v>164</v>
      </c>
      <c r="H43" s="791">
        <v>86</v>
      </c>
      <c r="I43" s="790">
        <v>27</v>
      </c>
      <c r="J43" s="791">
        <v>40</v>
      </c>
      <c r="K43" s="792">
        <v>4</v>
      </c>
      <c r="L43" s="778">
        <v>0</v>
      </c>
      <c r="M43" s="778">
        <v>0</v>
      </c>
      <c r="N43" s="778">
        <v>0</v>
      </c>
      <c r="O43" s="778">
        <v>0</v>
      </c>
      <c r="P43" s="793">
        <v>0</v>
      </c>
      <c r="Q43" s="799">
        <v>0</v>
      </c>
      <c r="R43" s="779">
        <v>0</v>
      </c>
      <c r="S43" s="812">
        <f aca="true" t="shared" si="0" ref="S43:S48">SUM(E43:R43)</f>
        <v>3493</v>
      </c>
      <c r="T43" s="462"/>
      <c r="AI43" s="379"/>
      <c r="AJ43" s="379"/>
      <c r="AK43" s="379"/>
      <c r="AL43" s="379"/>
    </row>
    <row r="44" spans="1:38" ht="12.75">
      <c r="A44" s="837"/>
      <c r="B44" s="840"/>
      <c r="C44" s="503">
        <v>2</v>
      </c>
      <c r="D44" s="438" t="s">
        <v>31</v>
      </c>
      <c r="E44" s="637">
        <v>99</v>
      </c>
      <c r="F44" s="638">
        <v>11</v>
      </c>
      <c r="G44" s="638">
        <v>0</v>
      </c>
      <c r="H44" s="638">
        <v>1</v>
      </c>
      <c r="I44" s="638">
        <v>82</v>
      </c>
      <c r="J44" s="800">
        <v>210</v>
      </c>
      <c r="K44" s="803">
        <v>3</v>
      </c>
      <c r="L44" s="804">
        <v>0</v>
      </c>
      <c r="M44" s="804">
        <v>0</v>
      </c>
      <c r="N44" s="804">
        <v>0</v>
      </c>
      <c r="O44" s="804">
        <v>0</v>
      </c>
      <c r="P44" s="805">
        <v>0</v>
      </c>
      <c r="Q44" s="797">
        <v>0</v>
      </c>
      <c r="R44" s="780">
        <v>1</v>
      </c>
      <c r="S44" s="812">
        <f t="shared" si="0"/>
        <v>407</v>
      </c>
      <c r="AI44" s="379"/>
      <c r="AJ44" s="379"/>
      <c r="AK44" s="379"/>
      <c r="AL44" s="379"/>
    </row>
    <row r="45" spans="1:38" ht="12.75">
      <c r="A45" s="837"/>
      <c r="B45" s="840"/>
      <c r="C45" s="437">
        <v>3</v>
      </c>
      <c r="D45" s="438" t="s">
        <v>36</v>
      </c>
      <c r="E45" s="794">
        <v>0</v>
      </c>
      <c r="F45" s="795">
        <v>0</v>
      </c>
      <c r="G45" s="795">
        <v>0</v>
      </c>
      <c r="H45" s="795">
        <v>0</v>
      </c>
      <c r="I45" s="795">
        <v>323</v>
      </c>
      <c r="J45" s="801">
        <v>0</v>
      </c>
      <c r="K45" s="806">
        <v>0</v>
      </c>
      <c r="L45" s="807">
        <v>0</v>
      </c>
      <c r="M45" s="807">
        <v>0</v>
      </c>
      <c r="N45" s="807">
        <v>0</v>
      </c>
      <c r="O45" s="807">
        <v>0</v>
      </c>
      <c r="P45" s="808">
        <v>0</v>
      </c>
      <c r="Q45" s="797">
        <v>0</v>
      </c>
      <c r="R45" s="780">
        <v>0</v>
      </c>
      <c r="S45" s="812">
        <f t="shared" si="0"/>
        <v>323</v>
      </c>
      <c r="AI45" s="379"/>
      <c r="AJ45" s="379"/>
      <c r="AK45" s="379"/>
      <c r="AL45" s="379"/>
    </row>
    <row r="46" spans="1:38" ht="13.5" thickBot="1">
      <c r="A46" s="837"/>
      <c r="B46" s="840"/>
      <c r="C46" s="437">
        <v>4</v>
      </c>
      <c r="D46" s="438" t="s">
        <v>513</v>
      </c>
      <c r="E46" s="640">
        <v>28</v>
      </c>
      <c r="F46" s="641">
        <v>11</v>
      </c>
      <c r="G46" s="641">
        <v>1</v>
      </c>
      <c r="H46" s="802">
        <v>0</v>
      </c>
      <c r="I46" s="641">
        <v>2</v>
      </c>
      <c r="J46" s="802">
        <v>1</v>
      </c>
      <c r="K46" s="809">
        <v>0</v>
      </c>
      <c r="L46" s="810">
        <v>0</v>
      </c>
      <c r="M46" s="810">
        <v>1</v>
      </c>
      <c r="N46" s="810">
        <v>0</v>
      </c>
      <c r="O46" s="810">
        <v>0</v>
      </c>
      <c r="P46" s="811">
        <v>0</v>
      </c>
      <c r="Q46" s="797">
        <v>0</v>
      </c>
      <c r="R46" s="780">
        <v>0</v>
      </c>
      <c r="S46" s="812">
        <f t="shared" si="0"/>
        <v>44</v>
      </c>
      <c r="AI46" s="379"/>
      <c r="AJ46" s="379"/>
      <c r="AK46" s="379"/>
      <c r="AL46" s="379"/>
    </row>
    <row r="47" spans="1:38" ht="13.5" thickBot="1">
      <c r="A47" s="838"/>
      <c r="B47" s="841"/>
      <c r="C47" s="442" t="s">
        <v>62</v>
      </c>
      <c r="D47" s="578" t="s">
        <v>30</v>
      </c>
      <c r="E47" s="789">
        <v>12</v>
      </c>
      <c r="F47" s="790">
        <v>4</v>
      </c>
      <c r="G47" s="790">
        <v>1</v>
      </c>
      <c r="H47" s="791">
        <v>0</v>
      </c>
      <c r="I47" s="790">
        <v>29</v>
      </c>
      <c r="J47" s="791">
        <v>45</v>
      </c>
      <c r="K47" s="792">
        <v>1337</v>
      </c>
      <c r="L47" s="778">
        <v>12</v>
      </c>
      <c r="M47" s="778">
        <v>1602</v>
      </c>
      <c r="N47" s="778">
        <v>499</v>
      </c>
      <c r="O47" s="778">
        <v>1938</v>
      </c>
      <c r="P47" s="793">
        <v>467</v>
      </c>
      <c r="Q47" s="798">
        <v>38</v>
      </c>
      <c r="R47" s="781">
        <v>10650</v>
      </c>
      <c r="S47" s="812">
        <f t="shared" si="0"/>
        <v>16634</v>
      </c>
      <c r="AI47" s="379"/>
      <c r="AJ47" s="379"/>
      <c r="AK47" s="379"/>
      <c r="AL47" s="379"/>
    </row>
    <row r="48" spans="5:19" ht="12.75">
      <c r="E48" s="414">
        <f>SUM(E43:E47)</f>
        <v>2754</v>
      </c>
      <c r="F48" s="414">
        <f aca="true" t="shared" si="1" ref="F48:Q48">SUM(F43:F47)</f>
        <v>583</v>
      </c>
      <c r="G48" s="414">
        <f t="shared" si="1"/>
        <v>166</v>
      </c>
      <c r="H48" s="414">
        <f t="shared" si="1"/>
        <v>87</v>
      </c>
      <c r="I48" s="414">
        <f t="shared" si="1"/>
        <v>463</v>
      </c>
      <c r="J48" s="414">
        <f t="shared" si="1"/>
        <v>296</v>
      </c>
      <c r="K48" s="414">
        <f t="shared" si="1"/>
        <v>1344</v>
      </c>
      <c r="L48" s="414">
        <f t="shared" si="1"/>
        <v>12</v>
      </c>
      <c r="M48" s="414">
        <f t="shared" si="1"/>
        <v>1603</v>
      </c>
      <c r="N48" s="414">
        <f t="shared" si="1"/>
        <v>499</v>
      </c>
      <c r="O48" s="414">
        <f t="shared" si="1"/>
        <v>1938</v>
      </c>
      <c r="P48" s="414">
        <f t="shared" si="1"/>
        <v>467</v>
      </c>
      <c r="Q48" s="414">
        <f t="shared" si="1"/>
        <v>38</v>
      </c>
      <c r="R48" s="414">
        <f>SUM(R43:R47)</f>
        <v>10651</v>
      </c>
      <c r="S48" s="812">
        <f t="shared" si="0"/>
        <v>20901</v>
      </c>
    </row>
    <row r="54" ht="12.75">
      <c r="H54" s="770"/>
    </row>
    <row r="55" ht="12.75">
      <c r="H55" s="770"/>
    </row>
  </sheetData>
  <sheetProtection/>
  <mergeCells count="39">
    <mergeCell ref="A29:A33"/>
    <mergeCell ref="B29:B33"/>
    <mergeCell ref="R29:R33"/>
    <mergeCell ref="E32:H32"/>
    <mergeCell ref="I32:J32"/>
    <mergeCell ref="A43:A47"/>
    <mergeCell ref="B43:B47"/>
    <mergeCell ref="E29:H29"/>
    <mergeCell ref="I29:J29"/>
    <mergeCell ref="K29:P29"/>
    <mergeCell ref="E30:J30"/>
    <mergeCell ref="E31:J31"/>
    <mergeCell ref="E37:Q37"/>
    <mergeCell ref="E38:Q38"/>
    <mergeCell ref="K30:P32"/>
    <mergeCell ref="R38:R42"/>
    <mergeCell ref="E39:Q39"/>
    <mergeCell ref="E40:Q40"/>
    <mergeCell ref="E33:H33"/>
    <mergeCell ref="I33:J33"/>
    <mergeCell ref="K33:P33"/>
    <mergeCell ref="Q30:Q33"/>
    <mergeCell ref="E35:R35"/>
    <mergeCell ref="E36:R36"/>
    <mergeCell ref="E21:R21"/>
    <mergeCell ref="E22:R22"/>
    <mergeCell ref="E23:Q23"/>
    <mergeCell ref="E24:Q24"/>
    <mergeCell ref="R24:R28"/>
    <mergeCell ref="E25:Q25"/>
    <mergeCell ref="E26:Q26"/>
    <mergeCell ref="N8:N9"/>
    <mergeCell ref="O5:O9"/>
    <mergeCell ref="P5:P17"/>
    <mergeCell ref="Q5:Q18"/>
    <mergeCell ref="O10:O17"/>
    <mergeCell ref="N14:N17"/>
    <mergeCell ref="N6:N7"/>
    <mergeCell ref="N10:N13"/>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48" r:id="rId1"/>
  <headerFooter alignWithMargins="0">
    <oddHeader>&amp;C&amp;"Arial,Bold"&amp;12PUMAS IT00</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P53"/>
  <sheetViews>
    <sheetView view="pageBreakPreview" zoomScale="75" zoomScaleSheetLayoutView="75" zoomScalePageLayoutView="0" workbookViewId="0" topLeftCell="A1">
      <selection activeCell="A1" sqref="A1"/>
    </sheetView>
  </sheetViews>
  <sheetFormatPr defaultColWidth="9.140625" defaultRowHeight="12.75"/>
  <cols>
    <col min="1" max="1" width="5.28125" style="379" customWidth="1"/>
    <col min="2" max="2" width="3.57421875" style="379" customWidth="1"/>
    <col min="3" max="3" width="5.7109375" style="379" customWidth="1"/>
    <col min="4" max="4" width="3.8515625" style="379" customWidth="1"/>
    <col min="5" max="5" width="3.28125" style="379" customWidth="1"/>
    <col min="6" max="6" width="3.7109375" style="379" customWidth="1"/>
    <col min="7" max="8" width="3.8515625" style="379" customWidth="1"/>
    <col min="9" max="9" width="3.421875" style="379" customWidth="1"/>
    <col min="10" max="10" width="3.28125" style="379" customWidth="1"/>
    <col min="11" max="11" width="3.28125" style="379" bestFit="1" customWidth="1"/>
    <col min="12" max="12" width="3.57421875" style="379" customWidth="1"/>
    <col min="13" max="13" width="5.140625" style="379" customWidth="1"/>
    <col min="14" max="14" width="3.7109375" style="379" customWidth="1"/>
    <col min="15" max="15" width="3.28125" style="379" bestFit="1" customWidth="1"/>
    <col min="16" max="16" width="13.140625" style="379" customWidth="1"/>
    <col min="17" max="17" width="6.57421875" style="379" customWidth="1"/>
    <col min="18" max="18" width="10.421875" style="379" customWidth="1"/>
    <col min="19" max="19" width="4.57421875" style="379" bestFit="1" customWidth="1"/>
    <col min="20" max="20" width="10.140625" style="379" customWidth="1"/>
    <col min="21" max="21" width="5.28125" style="379" customWidth="1"/>
    <col min="22" max="22" width="4.28125" style="379" customWidth="1"/>
    <col min="23" max="23" width="4.57421875" style="379" bestFit="1" customWidth="1"/>
    <col min="24" max="24" width="11.8515625" style="379" customWidth="1"/>
    <col min="25" max="26" width="11.7109375" style="379" customWidth="1"/>
    <col min="27" max="27" width="10.28125" style="384" customWidth="1"/>
    <col min="28" max="28" width="10.28125" style="389" customWidth="1"/>
    <col min="29" max="68" width="9.140625" style="389" customWidth="1"/>
    <col min="69" max="16384" width="9.140625" style="379" customWidth="1"/>
  </cols>
  <sheetData>
    <row r="1" s="376" customFormat="1" ht="12.75">
      <c r="A1" s="377" t="s">
        <v>484</v>
      </c>
    </row>
    <row r="2" spans="1:2" s="376" customFormat="1" ht="12.75">
      <c r="A2" s="376" t="s">
        <v>27</v>
      </c>
      <c r="B2" s="376" t="s">
        <v>483</v>
      </c>
    </row>
    <row r="3" s="376" customFormat="1" ht="12.75">
      <c r="P3" s="583"/>
    </row>
    <row r="4" spans="2:16" s="376" customFormat="1" ht="12.75">
      <c r="B4" s="381"/>
      <c r="P4" s="583"/>
    </row>
    <row r="5" spans="1:28" s="376" customFormat="1" ht="12.75">
      <c r="A5" s="382">
        <v>-1</v>
      </c>
      <c r="B5" s="384"/>
      <c r="C5" s="382" t="s">
        <v>28</v>
      </c>
      <c r="D5" s="383"/>
      <c r="E5" s="383"/>
      <c r="F5" s="383"/>
      <c r="G5" s="383"/>
      <c r="H5" s="383"/>
      <c r="I5" s="383"/>
      <c r="J5" s="383"/>
      <c r="K5" s="383"/>
      <c r="L5" s="383"/>
      <c r="M5" s="383"/>
      <c r="N5" s="383"/>
      <c r="O5" s="383"/>
      <c r="P5" s="584"/>
      <c r="Q5" s="383"/>
      <c r="R5" s="383"/>
      <c r="S5" s="383"/>
      <c r="T5" s="383"/>
      <c r="U5" s="383"/>
      <c r="V5" s="383"/>
      <c r="W5" s="383"/>
      <c r="X5" s="585">
        <v>0</v>
      </c>
      <c r="Y5" s="586">
        <f>SUM(X5)</f>
        <v>0</v>
      </c>
      <c r="Z5" s="586">
        <f>SUM(Y5)</f>
        <v>0</v>
      </c>
      <c r="AA5" s="586">
        <f>SUM(Z5)</f>
        <v>0</v>
      </c>
      <c r="AB5" s="586">
        <f>SUM(AA5)</f>
        <v>0</v>
      </c>
    </row>
    <row r="6" spans="1:28" s="376" customFormat="1" ht="12.75">
      <c r="A6" s="587">
        <v>111</v>
      </c>
      <c r="B6" s="379"/>
      <c r="C6" s="587" t="s">
        <v>238</v>
      </c>
      <c r="D6" s="588"/>
      <c r="E6" s="588"/>
      <c r="F6" s="588"/>
      <c r="G6" s="588"/>
      <c r="H6" s="588"/>
      <c r="I6" s="588"/>
      <c r="J6" s="588"/>
      <c r="K6" s="588"/>
      <c r="L6" s="588"/>
      <c r="M6" s="587"/>
      <c r="N6" s="587"/>
      <c r="O6" s="588"/>
      <c r="P6" s="584"/>
      <c r="Q6" s="588"/>
      <c r="R6" s="588"/>
      <c r="S6" s="588"/>
      <c r="T6" s="588"/>
      <c r="U6" s="588"/>
      <c r="V6" s="588"/>
      <c r="W6" s="588"/>
      <c r="X6" s="589">
        <f>SUM(AA33:AB33,AA36:AB36)</f>
        <v>6363</v>
      </c>
      <c r="Y6" s="894">
        <f>SUM(X6:X10)</f>
        <v>7147</v>
      </c>
      <c r="Z6" s="895">
        <f>SUM(Y6:Y16)</f>
        <v>7431</v>
      </c>
      <c r="AA6" s="825">
        <f>SUM(Z6:Z25)</f>
        <v>20901</v>
      </c>
      <c r="AB6" s="891">
        <f>SUM(AA6:AA26)</f>
        <v>20901</v>
      </c>
    </row>
    <row r="7" spans="1:28" s="376" customFormat="1" ht="12.75">
      <c r="A7" s="587">
        <v>112</v>
      </c>
      <c r="B7" s="379"/>
      <c r="C7" s="587" t="s">
        <v>239</v>
      </c>
      <c r="D7" s="588"/>
      <c r="E7" s="588"/>
      <c r="F7" s="588"/>
      <c r="G7" s="588"/>
      <c r="H7" s="588"/>
      <c r="I7" s="588"/>
      <c r="J7" s="588"/>
      <c r="K7" s="588"/>
      <c r="L7" s="588"/>
      <c r="M7" s="587"/>
      <c r="N7" s="587"/>
      <c r="O7" s="588"/>
      <c r="P7" s="584"/>
      <c r="Q7" s="588"/>
      <c r="R7" s="588"/>
      <c r="S7" s="588"/>
      <c r="T7" s="588"/>
      <c r="U7" s="588"/>
      <c r="V7" s="588"/>
      <c r="W7" s="588"/>
      <c r="X7" s="589">
        <f>SUM(AA34:AB34,AA37:AB37)</f>
        <v>570</v>
      </c>
      <c r="Y7" s="895"/>
      <c r="Z7" s="895"/>
      <c r="AA7" s="897"/>
      <c r="AB7" s="892"/>
    </row>
    <row r="8" spans="1:28" s="376" customFormat="1" ht="12.75">
      <c r="A8" s="587">
        <v>113</v>
      </c>
      <c r="B8" s="379"/>
      <c r="C8" s="587" t="s">
        <v>260</v>
      </c>
      <c r="D8" s="587"/>
      <c r="E8" s="587"/>
      <c r="F8" s="587"/>
      <c r="G8" s="587"/>
      <c r="H8" s="587"/>
      <c r="I8" s="587"/>
      <c r="J8" s="587"/>
      <c r="K8" s="587"/>
      <c r="L8" s="587"/>
      <c r="M8" s="587"/>
      <c r="N8" s="587"/>
      <c r="O8" s="588"/>
      <c r="P8" s="584"/>
      <c r="Q8" s="588"/>
      <c r="R8" s="588"/>
      <c r="S8" s="588"/>
      <c r="T8" s="563" t="s">
        <v>459</v>
      </c>
      <c r="U8" s="588"/>
      <c r="V8" s="588"/>
      <c r="W8" s="588"/>
      <c r="X8" s="589">
        <f>SUM(AA35:AB35)</f>
        <v>3</v>
      </c>
      <c r="Y8" s="895"/>
      <c r="Z8" s="895"/>
      <c r="AA8" s="897"/>
      <c r="AB8" s="892"/>
    </row>
    <row r="9" spans="1:28" s="376" customFormat="1" ht="12.75">
      <c r="A9" s="587">
        <v>114</v>
      </c>
      <c r="B9" s="379"/>
      <c r="C9" s="587" t="s">
        <v>240</v>
      </c>
      <c r="D9" s="588"/>
      <c r="E9" s="588"/>
      <c r="F9" s="588"/>
      <c r="G9" s="588"/>
      <c r="H9" s="588"/>
      <c r="I9" s="588"/>
      <c r="J9" s="588"/>
      <c r="K9" s="588"/>
      <c r="L9" s="588"/>
      <c r="M9" s="587"/>
      <c r="N9" s="587"/>
      <c r="O9" s="588"/>
      <c r="P9" s="584"/>
      <c r="Q9" s="588"/>
      <c r="R9" s="588"/>
      <c r="S9" s="588"/>
      <c r="T9" s="590">
        <f>Z6/AA6</f>
        <v>0.3555332280752117</v>
      </c>
      <c r="U9" s="588"/>
      <c r="V9" s="588"/>
      <c r="W9" s="588"/>
      <c r="X9" s="589">
        <f aca="true" t="shared" si="0" ref="X9:X14">SUM(AA38:AB38)</f>
        <v>171</v>
      </c>
      <c r="Y9" s="895"/>
      <c r="Z9" s="895"/>
      <c r="AA9" s="897"/>
      <c r="AB9" s="892"/>
    </row>
    <row r="10" spans="1:28" s="376" customFormat="1" ht="12.75">
      <c r="A10" s="587">
        <v>115</v>
      </c>
      <c r="B10" s="379"/>
      <c r="C10" s="587" t="s">
        <v>241</v>
      </c>
      <c r="D10" s="588"/>
      <c r="E10" s="588"/>
      <c r="F10" s="588"/>
      <c r="G10" s="588"/>
      <c r="H10" s="588"/>
      <c r="I10" s="588"/>
      <c r="J10" s="588"/>
      <c r="K10" s="588"/>
      <c r="L10" s="588"/>
      <c r="M10" s="587"/>
      <c r="N10" s="587"/>
      <c r="O10" s="588"/>
      <c r="P10" s="584"/>
      <c r="Q10" s="588"/>
      <c r="R10" s="588"/>
      <c r="S10" s="588"/>
      <c r="U10" s="588"/>
      <c r="V10" s="588"/>
      <c r="W10" s="588"/>
      <c r="X10" s="591">
        <f t="shared" si="0"/>
        <v>40</v>
      </c>
      <c r="Y10" s="896"/>
      <c r="Z10" s="895"/>
      <c r="AA10" s="897"/>
      <c r="AB10" s="892"/>
    </row>
    <row r="11" spans="1:28" s="376" customFormat="1" ht="12.75">
      <c r="A11" s="587">
        <v>121</v>
      </c>
      <c r="B11" s="379"/>
      <c r="C11" s="587" t="s">
        <v>242</v>
      </c>
      <c r="D11" s="588"/>
      <c r="E11" s="588"/>
      <c r="F11" s="588"/>
      <c r="G11" s="588"/>
      <c r="H11" s="588"/>
      <c r="I11" s="588"/>
      <c r="J11" s="588"/>
      <c r="K11" s="588"/>
      <c r="L11" s="588"/>
      <c r="M11" s="587"/>
      <c r="N11" s="587"/>
      <c r="O11" s="588"/>
      <c r="P11" s="584"/>
      <c r="Q11" s="588"/>
      <c r="R11" s="588"/>
      <c r="S11" s="588"/>
      <c r="U11" s="588"/>
      <c r="V11" s="588"/>
      <c r="W11" s="588"/>
      <c r="X11" s="592">
        <f t="shared" si="0"/>
        <v>151</v>
      </c>
      <c r="Y11" s="894">
        <f>SUM(X11:X12)</f>
        <v>153</v>
      </c>
      <c r="Z11" s="895"/>
      <c r="AA11" s="897"/>
      <c r="AB11" s="892"/>
    </row>
    <row r="12" spans="1:28" s="376" customFormat="1" ht="12.75">
      <c r="A12" s="587">
        <v>122</v>
      </c>
      <c r="B12" s="379"/>
      <c r="C12" s="587" t="s">
        <v>243</v>
      </c>
      <c r="D12" s="588"/>
      <c r="E12" s="588"/>
      <c r="F12" s="588"/>
      <c r="G12" s="588"/>
      <c r="H12" s="588"/>
      <c r="I12" s="588"/>
      <c r="J12" s="588"/>
      <c r="K12" s="588"/>
      <c r="L12" s="588"/>
      <c r="M12" s="587"/>
      <c r="N12" s="587"/>
      <c r="O12" s="588"/>
      <c r="P12" s="584"/>
      <c r="Q12" s="588"/>
      <c r="R12" s="588"/>
      <c r="S12" s="588"/>
      <c r="U12" s="588"/>
      <c r="V12" s="588"/>
      <c r="W12" s="588"/>
      <c r="X12" s="591">
        <f t="shared" si="0"/>
        <v>2</v>
      </c>
      <c r="Y12" s="896"/>
      <c r="Z12" s="895"/>
      <c r="AA12" s="897"/>
      <c r="AB12" s="892"/>
    </row>
    <row r="13" spans="1:28" s="376" customFormat="1" ht="12.75">
      <c r="A13" s="587">
        <v>131</v>
      </c>
      <c r="B13" s="379"/>
      <c r="C13" s="587" t="s">
        <v>250</v>
      </c>
      <c r="D13" s="588"/>
      <c r="E13" s="588"/>
      <c r="F13" s="588"/>
      <c r="G13" s="588"/>
      <c r="H13" s="588"/>
      <c r="I13" s="588"/>
      <c r="J13" s="588"/>
      <c r="K13" s="588"/>
      <c r="L13" s="588"/>
      <c r="M13" s="587"/>
      <c r="N13" s="587"/>
      <c r="O13" s="588"/>
      <c r="P13" s="584"/>
      <c r="Q13" s="588"/>
      <c r="R13" s="588"/>
      <c r="S13" s="588"/>
      <c r="T13" s="563" t="s">
        <v>460</v>
      </c>
      <c r="U13" s="588"/>
      <c r="V13" s="588"/>
      <c r="W13" s="588"/>
      <c r="X13" s="589">
        <f t="shared" si="0"/>
        <v>46</v>
      </c>
      <c r="Y13" s="894">
        <f>SUM(X13:X14)</f>
        <v>55</v>
      </c>
      <c r="Z13" s="895"/>
      <c r="AA13" s="897"/>
      <c r="AB13" s="892"/>
    </row>
    <row r="14" spans="1:28" s="376" customFormat="1" ht="12.75">
      <c r="A14" s="587">
        <v>132</v>
      </c>
      <c r="B14" s="379"/>
      <c r="C14" s="587" t="s">
        <v>251</v>
      </c>
      <c r="D14" s="588"/>
      <c r="E14" s="588"/>
      <c r="F14" s="588"/>
      <c r="G14" s="588"/>
      <c r="H14" s="588"/>
      <c r="I14" s="588"/>
      <c r="J14" s="588"/>
      <c r="K14" s="588"/>
      <c r="L14" s="588"/>
      <c r="M14" s="587"/>
      <c r="N14" s="587"/>
      <c r="O14" s="588"/>
      <c r="P14" s="584"/>
      <c r="Q14" s="588"/>
      <c r="R14" s="588"/>
      <c r="S14" s="588"/>
      <c r="T14" s="590">
        <f>SUM(AA33:AA45)/SUM(AA33:AA53)</f>
        <v>0.41820023636670606</v>
      </c>
      <c r="U14" s="588"/>
      <c r="V14" s="588"/>
      <c r="W14" s="588"/>
      <c r="X14" s="589">
        <f t="shared" si="0"/>
        <v>9</v>
      </c>
      <c r="Y14" s="896"/>
      <c r="Z14" s="895"/>
      <c r="AA14" s="897"/>
      <c r="AB14" s="892"/>
    </row>
    <row r="15" spans="1:28" s="376" customFormat="1" ht="12.75">
      <c r="A15" s="593">
        <v>182</v>
      </c>
      <c r="B15" s="594"/>
      <c r="C15" s="587" t="s">
        <v>253</v>
      </c>
      <c r="D15" s="588"/>
      <c r="E15" s="588"/>
      <c r="F15" s="588"/>
      <c r="G15" s="588"/>
      <c r="H15" s="588"/>
      <c r="I15" s="588"/>
      <c r="J15" s="588"/>
      <c r="K15" s="588"/>
      <c r="L15" s="588"/>
      <c r="M15" s="588"/>
      <c r="N15" s="588"/>
      <c r="O15" s="588"/>
      <c r="P15" s="584"/>
      <c r="Q15" s="588"/>
      <c r="R15" s="588"/>
      <c r="S15" s="588"/>
      <c r="U15" s="588"/>
      <c r="V15" s="588"/>
      <c r="W15" s="588"/>
      <c r="X15" s="595">
        <f>SUM(AA45:AB45)</f>
        <v>76</v>
      </c>
      <c r="Y15" s="596">
        <f aca="true" t="shared" si="1" ref="Y15:Y20">SUM(X15)</f>
        <v>76</v>
      </c>
      <c r="Z15" s="895"/>
      <c r="AA15" s="897"/>
      <c r="AB15" s="892"/>
    </row>
    <row r="16" spans="1:28" s="376" customFormat="1" ht="12.75">
      <c r="A16" s="593">
        <v>199</v>
      </c>
      <c r="B16" s="594"/>
      <c r="C16" s="587" t="s">
        <v>86</v>
      </c>
      <c r="D16" s="588"/>
      <c r="E16" s="588"/>
      <c r="F16" s="588"/>
      <c r="G16" s="588"/>
      <c r="H16" s="588"/>
      <c r="I16" s="588"/>
      <c r="J16" s="588"/>
      <c r="K16" s="588"/>
      <c r="L16" s="588"/>
      <c r="M16" s="588"/>
      <c r="N16" s="588"/>
      <c r="O16" s="588"/>
      <c r="P16" s="584"/>
      <c r="Q16" s="588"/>
      <c r="R16" s="588"/>
      <c r="S16" s="588"/>
      <c r="U16" s="588"/>
      <c r="V16" s="588"/>
      <c r="W16" s="588"/>
      <c r="X16" s="589">
        <f>SUM(AA44:AB44)</f>
        <v>0</v>
      </c>
      <c r="Y16" s="596">
        <f t="shared" si="1"/>
        <v>0</v>
      </c>
      <c r="Z16" s="895"/>
      <c r="AA16" s="897"/>
      <c r="AB16" s="892"/>
    </row>
    <row r="17" spans="1:28" s="376" customFormat="1" ht="12.75">
      <c r="A17" s="587">
        <v>211</v>
      </c>
      <c r="B17" s="594"/>
      <c r="C17" s="587" t="s">
        <v>50</v>
      </c>
      <c r="D17" s="587"/>
      <c r="E17" s="587"/>
      <c r="F17" s="587"/>
      <c r="G17" s="587"/>
      <c r="H17" s="587"/>
      <c r="I17" s="587"/>
      <c r="J17" s="587"/>
      <c r="K17" s="587"/>
      <c r="L17" s="587"/>
      <c r="M17" s="587"/>
      <c r="N17" s="587"/>
      <c r="O17" s="587"/>
      <c r="P17" s="584"/>
      <c r="Q17" s="587"/>
      <c r="R17" s="587"/>
      <c r="S17" s="587"/>
      <c r="T17" s="587"/>
      <c r="U17" s="587"/>
      <c r="V17" s="587"/>
      <c r="W17" s="587"/>
      <c r="X17" s="597">
        <f>SUM(AA50:AB50)</f>
        <v>3211</v>
      </c>
      <c r="Y17" s="598">
        <f t="shared" si="1"/>
        <v>3211</v>
      </c>
      <c r="Z17" s="864">
        <f>SUM(Y17:Y25)</f>
        <v>13470</v>
      </c>
      <c r="AA17" s="897"/>
      <c r="AB17" s="892"/>
    </row>
    <row r="18" spans="1:28" s="376" customFormat="1" ht="12.75">
      <c r="A18" s="587">
        <v>221</v>
      </c>
      <c r="B18" s="594"/>
      <c r="C18" s="587" t="s">
        <v>52</v>
      </c>
      <c r="D18" s="587"/>
      <c r="E18" s="587"/>
      <c r="F18" s="587"/>
      <c r="G18" s="587"/>
      <c r="H18" s="587"/>
      <c r="I18" s="587"/>
      <c r="J18" s="587"/>
      <c r="K18" s="587"/>
      <c r="L18" s="587"/>
      <c r="M18" s="587"/>
      <c r="N18" s="587"/>
      <c r="O18" s="587"/>
      <c r="P18" s="584"/>
      <c r="Q18" s="587"/>
      <c r="R18" s="587"/>
      <c r="S18" s="587"/>
      <c r="T18" s="587"/>
      <c r="U18" s="587"/>
      <c r="V18" s="587"/>
      <c r="W18" s="587"/>
      <c r="X18" s="597">
        <f>SUM(AA52:AB52)</f>
        <v>4030</v>
      </c>
      <c r="Y18" s="598">
        <f t="shared" si="1"/>
        <v>4030</v>
      </c>
      <c r="Z18" s="899"/>
      <c r="AA18" s="897"/>
      <c r="AB18" s="892"/>
    </row>
    <row r="19" spans="1:28" s="376" customFormat="1" ht="12.75">
      <c r="A19" s="587">
        <v>231</v>
      </c>
      <c r="B19" s="594"/>
      <c r="C19" s="587" t="s">
        <v>54</v>
      </c>
      <c r="D19" s="587"/>
      <c r="E19" s="587"/>
      <c r="F19" s="587"/>
      <c r="G19" s="587"/>
      <c r="H19" s="587"/>
      <c r="I19" s="587"/>
      <c r="J19" s="587"/>
      <c r="K19" s="587"/>
      <c r="L19" s="587"/>
      <c r="M19" s="587"/>
      <c r="N19" s="587"/>
      <c r="O19" s="587"/>
      <c r="P19" s="584"/>
      <c r="Q19" s="587"/>
      <c r="R19" s="587"/>
      <c r="S19" s="587"/>
      <c r="T19" s="587"/>
      <c r="U19" s="587"/>
      <c r="V19" s="587"/>
      <c r="W19" s="587"/>
      <c r="X19" s="599">
        <f>SUM(AA48:AB48)</f>
        <v>2621</v>
      </c>
      <c r="Y19" s="598">
        <f t="shared" si="1"/>
        <v>2621</v>
      </c>
      <c r="Z19" s="899"/>
      <c r="AA19" s="897"/>
      <c r="AB19" s="892"/>
    </row>
    <row r="20" spans="1:28" s="376" customFormat="1" ht="12.75">
      <c r="A20" s="587">
        <v>251</v>
      </c>
      <c r="B20" s="594"/>
      <c r="C20" s="587" t="s">
        <v>55</v>
      </c>
      <c r="D20" s="587"/>
      <c r="E20" s="587"/>
      <c r="F20" s="587"/>
      <c r="G20" s="587"/>
      <c r="H20" s="587"/>
      <c r="I20" s="587"/>
      <c r="J20" s="587"/>
      <c r="K20" s="587"/>
      <c r="L20" s="587"/>
      <c r="M20" s="587"/>
      <c r="N20" s="587"/>
      <c r="O20" s="587"/>
      <c r="P20" s="584"/>
      <c r="Q20" s="587"/>
      <c r="R20" s="587"/>
      <c r="S20" s="587"/>
      <c r="T20" s="587"/>
      <c r="U20" s="587"/>
      <c r="V20" s="587"/>
      <c r="W20" s="587"/>
      <c r="X20" s="597">
        <f>SUM(AA49:AB49)</f>
        <v>26</v>
      </c>
      <c r="Y20" s="598">
        <f t="shared" si="1"/>
        <v>26</v>
      </c>
      <c r="Z20" s="899"/>
      <c r="AA20" s="897"/>
      <c r="AB20" s="892"/>
    </row>
    <row r="21" spans="1:28" s="376" customFormat="1" ht="12.75" customHeight="1">
      <c r="A21" s="587">
        <v>278</v>
      </c>
      <c r="B21" s="594"/>
      <c r="C21" s="587" t="s">
        <v>56</v>
      </c>
      <c r="D21" s="587"/>
      <c r="E21" s="587"/>
      <c r="F21" s="587"/>
      <c r="G21" s="587"/>
      <c r="H21" s="587"/>
      <c r="I21" s="587"/>
      <c r="J21" s="587"/>
      <c r="K21" s="587"/>
      <c r="L21" s="587"/>
      <c r="M21" s="587"/>
      <c r="N21" s="587"/>
      <c r="O21" s="587"/>
      <c r="P21" s="584"/>
      <c r="Q21" s="587"/>
      <c r="R21" s="587"/>
      <c r="S21" s="587"/>
      <c r="T21" s="587"/>
      <c r="U21" s="587"/>
      <c r="V21" s="587"/>
      <c r="W21" s="587"/>
      <c r="X21" s="599">
        <f>SUM(AA46:AB46)</f>
        <v>937</v>
      </c>
      <c r="Y21" s="864">
        <f>SUM(X21:X22)</f>
        <v>1586</v>
      </c>
      <c r="Z21" s="899"/>
      <c r="AA21" s="897"/>
      <c r="AB21" s="892"/>
    </row>
    <row r="22" spans="1:28" s="376" customFormat="1" ht="12.75">
      <c r="A22" s="587">
        <v>279</v>
      </c>
      <c r="B22" s="594"/>
      <c r="C22" s="587" t="s">
        <v>57</v>
      </c>
      <c r="D22" s="587"/>
      <c r="E22" s="587"/>
      <c r="F22" s="587"/>
      <c r="G22" s="587"/>
      <c r="H22" s="587"/>
      <c r="I22" s="587"/>
      <c r="J22" s="587"/>
      <c r="K22" s="587"/>
      <c r="L22" s="587"/>
      <c r="M22" s="587"/>
      <c r="N22" s="587"/>
      <c r="O22" s="587"/>
      <c r="P22" s="584"/>
      <c r="Q22" s="587"/>
      <c r="R22" s="587"/>
      <c r="S22" s="587"/>
      <c r="T22" s="587"/>
      <c r="U22" s="587"/>
      <c r="V22" s="587"/>
      <c r="W22" s="587"/>
      <c r="X22" s="600">
        <f>SUM(AA47:AB47)</f>
        <v>649</v>
      </c>
      <c r="Y22" s="900"/>
      <c r="Z22" s="899"/>
      <c r="AA22" s="897"/>
      <c r="AB22" s="892"/>
    </row>
    <row r="23" spans="1:28" s="376" customFormat="1" ht="12.75">
      <c r="A23" s="587">
        <v>291</v>
      </c>
      <c r="B23" s="594"/>
      <c r="C23" s="587" t="s">
        <v>51</v>
      </c>
      <c r="D23" s="587"/>
      <c r="E23" s="587"/>
      <c r="F23" s="587"/>
      <c r="G23" s="587"/>
      <c r="H23" s="587"/>
      <c r="I23" s="587"/>
      <c r="J23" s="587"/>
      <c r="K23" s="587"/>
      <c r="L23" s="587"/>
      <c r="M23" s="587"/>
      <c r="N23" s="587"/>
      <c r="O23" s="587"/>
      <c r="P23" s="584"/>
      <c r="Q23" s="587"/>
      <c r="R23" s="587"/>
      <c r="S23" s="587"/>
      <c r="T23" s="587"/>
      <c r="U23" s="587"/>
      <c r="V23" s="587"/>
      <c r="W23" s="587"/>
      <c r="X23" s="599">
        <f>SUM(AA51:AB51)</f>
        <v>987</v>
      </c>
      <c r="Y23" s="864">
        <f>SUM(X23:X25)</f>
        <v>1996</v>
      </c>
      <c r="Z23" s="899"/>
      <c r="AA23" s="897"/>
      <c r="AB23" s="892"/>
    </row>
    <row r="24" spans="1:28" s="376" customFormat="1" ht="12.75">
      <c r="A24" s="587">
        <v>292</v>
      </c>
      <c r="B24" s="594"/>
      <c r="C24" s="587" t="s">
        <v>53</v>
      </c>
      <c r="D24" s="587"/>
      <c r="E24" s="587"/>
      <c r="F24" s="587"/>
      <c r="G24" s="587"/>
      <c r="H24" s="587"/>
      <c r="I24" s="587"/>
      <c r="J24" s="587"/>
      <c r="K24" s="587"/>
      <c r="L24" s="587"/>
      <c r="M24" s="587"/>
      <c r="N24" s="587"/>
      <c r="O24" s="587"/>
      <c r="P24" s="584"/>
      <c r="Q24" s="587"/>
      <c r="R24" s="587"/>
      <c r="S24" s="587"/>
      <c r="T24" s="587"/>
      <c r="U24" s="587"/>
      <c r="V24" s="587"/>
      <c r="W24" s="587"/>
      <c r="X24" s="599">
        <f>SUM(AB53)</f>
        <v>1009</v>
      </c>
      <c r="Y24" s="866"/>
      <c r="Z24" s="899"/>
      <c r="AA24" s="897"/>
      <c r="AB24" s="892"/>
    </row>
    <row r="25" spans="1:28" s="376" customFormat="1" ht="12.75">
      <c r="A25" s="587">
        <v>299</v>
      </c>
      <c r="B25" s="594"/>
      <c r="C25" s="587" t="s">
        <v>254</v>
      </c>
      <c r="D25" s="587"/>
      <c r="E25" s="587"/>
      <c r="F25" s="587"/>
      <c r="G25" s="587"/>
      <c r="H25" s="587"/>
      <c r="I25" s="587"/>
      <c r="J25" s="587"/>
      <c r="K25" s="587"/>
      <c r="L25" s="587"/>
      <c r="M25" s="587"/>
      <c r="N25" s="587"/>
      <c r="O25" s="587"/>
      <c r="P25" s="584"/>
      <c r="Q25" s="587"/>
      <c r="R25" s="587"/>
      <c r="S25" s="587"/>
      <c r="T25" s="587"/>
      <c r="U25" s="587"/>
      <c r="V25" s="587"/>
      <c r="W25" s="587"/>
      <c r="X25" s="600">
        <f>SUM(AA53)</f>
        <v>0</v>
      </c>
      <c r="Y25" s="900"/>
      <c r="Z25" s="900"/>
      <c r="AA25" s="898"/>
      <c r="AB25" s="892"/>
    </row>
    <row r="26" spans="1:28" s="376" customFormat="1" ht="12.75" customHeight="1">
      <c r="A26" s="394" t="s">
        <v>29</v>
      </c>
      <c r="B26" s="384"/>
      <c r="C26" s="382" t="s">
        <v>30</v>
      </c>
      <c r="P26" s="583"/>
      <c r="X26" s="601">
        <v>0</v>
      </c>
      <c r="Y26" s="602">
        <f>SUM(X26)</f>
        <v>0</v>
      </c>
      <c r="Z26" s="602">
        <f>SUM(Y26)</f>
        <v>0</v>
      </c>
      <c r="AA26" s="602">
        <f>SUM(Z26)</f>
        <v>0</v>
      </c>
      <c r="AB26" s="893"/>
    </row>
    <row r="27" spans="1:28" s="376" customFormat="1" ht="13.5" thickBot="1">
      <c r="A27" s="396"/>
      <c r="B27" s="397"/>
      <c r="P27" s="583"/>
      <c r="AB27" s="603">
        <f>SUM(AB5:AB26)</f>
        <v>20901</v>
      </c>
    </row>
    <row r="28" spans="1:26" s="376" customFormat="1" ht="14.25" thickBot="1" thickTop="1">
      <c r="A28" s="396"/>
      <c r="B28" s="397"/>
      <c r="Y28" s="398"/>
      <c r="Z28" s="564"/>
    </row>
    <row r="29" spans="1:28" ht="12.75" customHeight="1">
      <c r="A29" s="377" t="s">
        <v>484</v>
      </c>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901" t="s">
        <v>44</v>
      </c>
      <c r="Z29" s="902"/>
      <c r="AA29" s="903" t="s">
        <v>44</v>
      </c>
      <c r="AB29" s="904"/>
    </row>
    <row r="30" spans="1:28" ht="12.75">
      <c r="A30" s="400"/>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905" t="s">
        <v>45</v>
      </c>
      <c r="Z30" s="906"/>
      <c r="AA30" s="907" t="s">
        <v>45</v>
      </c>
      <c r="AB30" s="908"/>
    </row>
    <row r="31" spans="1:28" ht="12.75">
      <c r="A31" s="400"/>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565" t="s">
        <v>46</v>
      </c>
      <c r="Z31" s="653" t="s">
        <v>48</v>
      </c>
      <c r="AA31" s="660" t="s">
        <v>46</v>
      </c>
      <c r="AB31" s="402" t="s">
        <v>48</v>
      </c>
    </row>
    <row r="32" spans="1:28" ht="12.75" customHeight="1" thickBot="1">
      <c r="A32" s="405"/>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579" t="s">
        <v>47</v>
      </c>
      <c r="Z32" s="659" t="s">
        <v>49</v>
      </c>
      <c r="AA32" s="661" t="s">
        <v>47</v>
      </c>
      <c r="AB32" s="502" t="s">
        <v>49</v>
      </c>
    </row>
    <row r="33" spans="1:68" ht="24" customHeight="1">
      <c r="A33" s="836" t="s">
        <v>32</v>
      </c>
      <c r="B33" s="839" t="s">
        <v>443</v>
      </c>
      <c r="C33" s="909" t="s">
        <v>75</v>
      </c>
      <c r="D33" s="912" t="s">
        <v>69</v>
      </c>
      <c r="E33" s="915" t="s">
        <v>72</v>
      </c>
      <c r="F33" s="918" t="s">
        <v>60</v>
      </c>
      <c r="G33" s="846" t="s">
        <v>134</v>
      </c>
      <c r="H33" s="912" t="s">
        <v>25</v>
      </c>
      <c r="I33" s="921" t="s">
        <v>444</v>
      </c>
      <c r="J33" s="839" t="s">
        <v>247</v>
      </c>
      <c r="K33" s="909">
        <v>0</v>
      </c>
      <c r="L33" s="912" t="s">
        <v>244</v>
      </c>
      <c r="M33" s="921" t="s">
        <v>245</v>
      </c>
      <c r="N33" s="839" t="s">
        <v>60</v>
      </c>
      <c r="O33" s="846">
        <v>1</v>
      </c>
      <c r="P33" s="925" t="s">
        <v>59</v>
      </c>
      <c r="Q33" s="922" t="s">
        <v>78</v>
      </c>
      <c r="R33" s="840" t="s">
        <v>79</v>
      </c>
      <c r="S33" s="910" t="s">
        <v>445</v>
      </c>
      <c r="T33" s="933" t="s">
        <v>446</v>
      </c>
      <c r="U33" s="921" t="s">
        <v>77</v>
      </c>
      <c r="V33" s="839" t="s">
        <v>81</v>
      </c>
      <c r="W33" s="569">
        <v>1</v>
      </c>
      <c r="X33" s="581" t="s">
        <v>80</v>
      </c>
      <c r="Y33" s="935">
        <v>111</v>
      </c>
      <c r="Z33" s="936"/>
      <c r="AA33" s="662">
        <v>6090</v>
      </c>
      <c r="AB33" s="458">
        <v>0</v>
      </c>
      <c r="BM33" s="379"/>
      <c r="BN33" s="379"/>
      <c r="BO33" s="379"/>
      <c r="BP33" s="379"/>
    </row>
    <row r="34" spans="1:68" ht="24" customHeight="1">
      <c r="A34" s="837"/>
      <c r="B34" s="840"/>
      <c r="C34" s="910"/>
      <c r="D34" s="913"/>
      <c r="E34" s="916"/>
      <c r="F34" s="919"/>
      <c r="G34" s="828"/>
      <c r="H34" s="913"/>
      <c r="I34" s="922"/>
      <c r="J34" s="840"/>
      <c r="K34" s="910"/>
      <c r="L34" s="913"/>
      <c r="M34" s="922"/>
      <c r="N34" s="840"/>
      <c r="O34" s="828"/>
      <c r="P34" s="926"/>
      <c r="Q34" s="922"/>
      <c r="R34" s="840"/>
      <c r="S34" s="910"/>
      <c r="T34" s="934"/>
      <c r="U34" s="922"/>
      <c r="V34" s="840"/>
      <c r="W34" s="437">
        <v>2</v>
      </c>
      <c r="X34" s="439" t="s">
        <v>82</v>
      </c>
      <c r="Y34" s="937">
        <v>112</v>
      </c>
      <c r="Z34" s="938"/>
      <c r="AA34" s="663">
        <v>542</v>
      </c>
      <c r="AB34" s="604">
        <v>0</v>
      </c>
      <c r="BM34" s="379"/>
      <c r="BN34" s="379"/>
      <c r="BO34" s="379"/>
      <c r="BP34" s="379"/>
    </row>
    <row r="35" spans="1:68" ht="24" customHeight="1">
      <c r="A35" s="837"/>
      <c r="B35" s="840"/>
      <c r="C35" s="910"/>
      <c r="D35" s="913"/>
      <c r="E35" s="916"/>
      <c r="F35" s="919"/>
      <c r="G35" s="828"/>
      <c r="H35" s="913"/>
      <c r="I35" s="922"/>
      <c r="J35" s="840"/>
      <c r="K35" s="910"/>
      <c r="L35" s="913"/>
      <c r="M35" s="922"/>
      <c r="N35" s="840"/>
      <c r="O35" s="828"/>
      <c r="P35" s="926"/>
      <c r="Q35" s="922"/>
      <c r="R35" s="840"/>
      <c r="S35" s="910"/>
      <c r="T35" s="929"/>
      <c r="U35" s="922"/>
      <c r="V35" s="840"/>
      <c r="W35" s="437" t="s">
        <v>62</v>
      </c>
      <c r="X35" s="439" t="s">
        <v>29</v>
      </c>
      <c r="Y35" s="937">
        <v>113</v>
      </c>
      <c r="Z35" s="938"/>
      <c r="AA35" s="663">
        <v>3</v>
      </c>
      <c r="AB35" s="604">
        <v>0</v>
      </c>
      <c r="BM35" s="379"/>
      <c r="BN35" s="379"/>
      <c r="BO35" s="379"/>
      <c r="BP35" s="379"/>
    </row>
    <row r="36" spans="1:68" ht="28.5" customHeight="1">
      <c r="A36" s="837"/>
      <c r="B36" s="840"/>
      <c r="C36" s="910"/>
      <c r="D36" s="913"/>
      <c r="E36" s="916"/>
      <c r="F36" s="919"/>
      <c r="G36" s="828"/>
      <c r="H36" s="913"/>
      <c r="I36" s="922"/>
      <c r="J36" s="840"/>
      <c r="K36" s="910"/>
      <c r="L36" s="913"/>
      <c r="M36" s="922"/>
      <c r="N36" s="840"/>
      <c r="O36" s="828"/>
      <c r="P36" s="926"/>
      <c r="Q36" s="922"/>
      <c r="R36" s="840"/>
      <c r="S36" s="939">
        <v>3</v>
      </c>
      <c r="T36" s="934" t="s">
        <v>447</v>
      </c>
      <c r="U36" s="940" t="s">
        <v>84</v>
      </c>
      <c r="V36" s="930" t="s">
        <v>448</v>
      </c>
      <c r="W36" s="437">
        <v>12</v>
      </c>
      <c r="X36" s="566" t="s">
        <v>80</v>
      </c>
      <c r="Y36" s="941">
        <v>111</v>
      </c>
      <c r="Z36" s="942"/>
      <c r="AA36" s="663">
        <v>273</v>
      </c>
      <c r="AB36" s="604">
        <v>0</v>
      </c>
      <c r="BM36" s="379"/>
      <c r="BN36" s="379"/>
      <c r="BO36" s="379"/>
      <c r="BP36" s="379"/>
    </row>
    <row r="37" spans="1:68" ht="28.5" customHeight="1">
      <c r="A37" s="837"/>
      <c r="B37" s="840"/>
      <c r="C37" s="910"/>
      <c r="D37" s="913"/>
      <c r="E37" s="916"/>
      <c r="F37" s="919"/>
      <c r="G37" s="828"/>
      <c r="H37" s="913"/>
      <c r="I37" s="922"/>
      <c r="J37" s="840"/>
      <c r="K37" s="910"/>
      <c r="L37" s="913"/>
      <c r="M37" s="922"/>
      <c r="N37" s="840"/>
      <c r="O37" s="828"/>
      <c r="P37" s="926"/>
      <c r="Q37" s="922"/>
      <c r="R37" s="840"/>
      <c r="S37" s="911"/>
      <c r="T37" s="934"/>
      <c r="U37" s="922"/>
      <c r="V37" s="840"/>
      <c r="W37" s="605" t="s">
        <v>85</v>
      </c>
      <c r="X37" s="439" t="s">
        <v>82</v>
      </c>
      <c r="Y37" s="937">
        <v>112</v>
      </c>
      <c r="Z37" s="938"/>
      <c r="AA37" s="663">
        <v>28</v>
      </c>
      <c r="AB37" s="604">
        <v>0</v>
      </c>
      <c r="BM37" s="379"/>
      <c r="BN37" s="379"/>
      <c r="BO37" s="379"/>
      <c r="BP37" s="379"/>
    </row>
    <row r="38" spans="1:68" ht="39.75" customHeight="1">
      <c r="A38" s="837"/>
      <c r="B38" s="840"/>
      <c r="C38" s="910"/>
      <c r="D38" s="913"/>
      <c r="E38" s="916"/>
      <c r="F38" s="919"/>
      <c r="G38" s="828"/>
      <c r="H38" s="913"/>
      <c r="I38" s="922"/>
      <c r="J38" s="840"/>
      <c r="K38" s="910"/>
      <c r="L38" s="913"/>
      <c r="M38" s="922"/>
      <c r="N38" s="840"/>
      <c r="O38" s="927" t="s">
        <v>61</v>
      </c>
      <c r="P38" s="928" t="s">
        <v>76</v>
      </c>
      <c r="Q38" s="930" t="s">
        <v>449</v>
      </c>
      <c r="R38" s="931"/>
      <c r="S38" s="504" t="s">
        <v>450</v>
      </c>
      <c r="T38" s="439" t="s">
        <v>246</v>
      </c>
      <c r="U38" s="606"/>
      <c r="V38" s="607"/>
      <c r="W38" s="437"/>
      <c r="X38" s="437"/>
      <c r="Y38" s="937">
        <v>114</v>
      </c>
      <c r="Z38" s="938"/>
      <c r="AA38" s="663">
        <v>171</v>
      </c>
      <c r="AB38" s="604">
        <v>0</v>
      </c>
      <c r="BM38" s="379"/>
      <c r="BN38" s="379"/>
      <c r="BO38" s="379"/>
      <c r="BP38" s="379"/>
    </row>
    <row r="39" spans="1:68" ht="39.75" customHeight="1">
      <c r="A39" s="837"/>
      <c r="B39" s="840"/>
      <c r="C39" s="910"/>
      <c r="D39" s="913"/>
      <c r="E39" s="916"/>
      <c r="F39" s="919"/>
      <c r="G39" s="828"/>
      <c r="H39" s="913"/>
      <c r="I39" s="922"/>
      <c r="J39" s="840"/>
      <c r="K39" s="911"/>
      <c r="L39" s="914"/>
      <c r="M39" s="923"/>
      <c r="N39" s="924"/>
      <c r="O39" s="843"/>
      <c r="P39" s="929"/>
      <c r="Q39" s="932"/>
      <c r="R39" s="932"/>
      <c r="S39" s="437" t="s">
        <v>451</v>
      </c>
      <c r="T39" s="439" t="s">
        <v>74</v>
      </c>
      <c r="U39" s="572"/>
      <c r="V39" s="607"/>
      <c r="W39" s="437"/>
      <c r="X39" s="437"/>
      <c r="Y39" s="937">
        <v>115</v>
      </c>
      <c r="Z39" s="938"/>
      <c r="AA39" s="664">
        <v>40</v>
      </c>
      <c r="AB39" s="608">
        <v>0</v>
      </c>
      <c r="BM39" s="379"/>
      <c r="BN39" s="379"/>
      <c r="BO39" s="379"/>
      <c r="BP39" s="379"/>
    </row>
    <row r="40" spans="1:68" ht="40.5" customHeight="1">
      <c r="A40" s="837"/>
      <c r="B40" s="840"/>
      <c r="C40" s="910"/>
      <c r="D40" s="913"/>
      <c r="E40" s="916"/>
      <c r="F40" s="919"/>
      <c r="G40" s="828"/>
      <c r="H40" s="913"/>
      <c r="I40" s="922"/>
      <c r="J40" s="840"/>
      <c r="K40" s="927" t="s">
        <v>96</v>
      </c>
      <c r="L40" s="943" t="s">
        <v>87</v>
      </c>
      <c r="M40" s="930" t="s">
        <v>452</v>
      </c>
      <c r="N40" s="930" t="s">
        <v>248</v>
      </c>
      <c r="O40" s="939">
        <v>0</v>
      </c>
      <c r="P40" s="928" t="s">
        <v>249</v>
      </c>
      <c r="Q40" s="930" t="s">
        <v>72</v>
      </c>
      <c r="R40" s="930" t="s">
        <v>60</v>
      </c>
      <c r="S40" s="609">
        <v>1</v>
      </c>
      <c r="T40" s="440" t="s">
        <v>59</v>
      </c>
      <c r="U40" s="609"/>
      <c r="V40" s="609"/>
      <c r="W40" s="609"/>
      <c r="X40" s="609"/>
      <c r="Y40" s="937">
        <v>121</v>
      </c>
      <c r="Z40" s="938"/>
      <c r="AA40" s="664">
        <v>151</v>
      </c>
      <c r="AB40" s="608">
        <v>0</v>
      </c>
      <c r="BM40" s="379"/>
      <c r="BN40" s="379"/>
      <c r="BO40" s="379"/>
      <c r="BP40" s="379"/>
    </row>
    <row r="41" spans="1:68" ht="40.5" customHeight="1">
      <c r="A41" s="837"/>
      <c r="B41" s="840"/>
      <c r="C41" s="910"/>
      <c r="D41" s="913"/>
      <c r="E41" s="916"/>
      <c r="F41" s="919"/>
      <c r="G41" s="828"/>
      <c r="H41" s="913"/>
      <c r="I41" s="922"/>
      <c r="J41" s="840"/>
      <c r="K41" s="828"/>
      <c r="L41" s="913"/>
      <c r="M41" s="840"/>
      <c r="N41" s="840"/>
      <c r="O41" s="911"/>
      <c r="P41" s="929"/>
      <c r="Q41" s="924"/>
      <c r="R41" s="924"/>
      <c r="S41" s="609" t="s">
        <v>61</v>
      </c>
      <c r="T41" s="439" t="s">
        <v>76</v>
      </c>
      <c r="U41" s="437"/>
      <c r="V41" s="437"/>
      <c r="W41" s="437"/>
      <c r="X41" s="437"/>
      <c r="Y41" s="937">
        <v>122</v>
      </c>
      <c r="Z41" s="938"/>
      <c r="AA41" s="664">
        <v>2</v>
      </c>
      <c r="AB41" s="608">
        <v>0</v>
      </c>
      <c r="BM41" s="379"/>
      <c r="BN41" s="379"/>
      <c r="BO41" s="379"/>
      <c r="BP41" s="379"/>
    </row>
    <row r="42" spans="1:68" ht="39.75" customHeight="1">
      <c r="A42" s="837"/>
      <c r="B42" s="840"/>
      <c r="C42" s="910"/>
      <c r="D42" s="913"/>
      <c r="E42" s="916"/>
      <c r="F42" s="919"/>
      <c r="G42" s="828"/>
      <c r="H42" s="913"/>
      <c r="I42" s="922"/>
      <c r="J42" s="840"/>
      <c r="K42" s="828"/>
      <c r="L42" s="913"/>
      <c r="M42" s="840"/>
      <c r="N42" s="840"/>
      <c r="O42" s="939" t="s">
        <v>61</v>
      </c>
      <c r="P42" s="928" t="s">
        <v>252</v>
      </c>
      <c r="Q42" s="930" t="s">
        <v>449</v>
      </c>
      <c r="R42" s="931"/>
      <c r="S42" s="504" t="s">
        <v>450</v>
      </c>
      <c r="T42" s="439" t="s">
        <v>246</v>
      </c>
      <c r="U42" s="610"/>
      <c r="V42" s="573"/>
      <c r="W42" s="609"/>
      <c r="X42" s="440"/>
      <c r="Y42" s="937">
        <v>131</v>
      </c>
      <c r="Z42" s="938"/>
      <c r="AA42" s="664">
        <v>46</v>
      </c>
      <c r="AB42" s="608">
        <v>0</v>
      </c>
      <c r="BM42" s="379"/>
      <c r="BN42" s="379"/>
      <c r="BO42" s="379"/>
      <c r="BP42" s="379"/>
    </row>
    <row r="43" spans="1:68" ht="38.25" customHeight="1">
      <c r="A43" s="837"/>
      <c r="B43" s="840"/>
      <c r="C43" s="910"/>
      <c r="D43" s="913"/>
      <c r="E43" s="916"/>
      <c r="F43" s="919"/>
      <c r="G43" s="843"/>
      <c r="H43" s="914"/>
      <c r="I43" s="923"/>
      <c r="J43" s="924"/>
      <c r="K43" s="843"/>
      <c r="L43" s="914"/>
      <c r="M43" s="924"/>
      <c r="N43" s="924"/>
      <c r="O43" s="911"/>
      <c r="P43" s="929"/>
      <c r="Q43" s="932"/>
      <c r="R43" s="932"/>
      <c r="S43" s="437" t="s">
        <v>451</v>
      </c>
      <c r="T43" s="439" t="s">
        <v>74</v>
      </c>
      <c r="U43" s="611"/>
      <c r="V43" s="427"/>
      <c r="W43" s="415"/>
      <c r="X43" s="612"/>
      <c r="Y43" s="937">
        <v>132</v>
      </c>
      <c r="Z43" s="938"/>
      <c r="AA43" s="664">
        <v>9</v>
      </c>
      <c r="AB43" s="608">
        <v>0</v>
      </c>
      <c r="BM43" s="379"/>
      <c r="BN43" s="379"/>
      <c r="BO43" s="379"/>
      <c r="BP43" s="379"/>
    </row>
    <row r="44" spans="1:68" ht="15.75">
      <c r="A44" s="837"/>
      <c r="B44" s="840"/>
      <c r="C44" s="911"/>
      <c r="D44" s="914"/>
      <c r="E44" s="917"/>
      <c r="F44" s="920"/>
      <c r="G44" s="437">
        <v>0</v>
      </c>
      <c r="H44" s="439" t="s">
        <v>26</v>
      </c>
      <c r="I44" s="439"/>
      <c r="J44" s="439"/>
      <c r="K44" s="439"/>
      <c r="L44" s="439"/>
      <c r="M44" s="439"/>
      <c r="N44" s="439"/>
      <c r="O44" s="439"/>
      <c r="P44" s="439"/>
      <c r="Q44" s="439"/>
      <c r="R44" s="439"/>
      <c r="S44" s="439"/>
      <c r="T44" s="439"/>
      <c r="U44" s="439"/>
      <c r="V44" s="439"/>
      <c r="W44" s="439"/>
      <c r="X44" s="439"/>
      <c r="Y44" s="937">
        <v>199</v>
      </c>
      <c r="Z44" s="938"/>
      <c r="AA44" s="664"/>
      <c r="AB44" s="608"/>
      <c r="BM44" s="379"/>
      <c r="BN44" s="379"/>
      <c r="BO44" s="379"/>
      <c r="BP44" s="379"/>
    </row>
    <row r="45" spans="1:68" ht="16.5" thickBot="1">
      <c r="A45" s="837"/>
      <c r="B45" s="840"/>
      <c r="C45" s="503">
        <v>19</v>
      </c>
      <c r="D45" s="438" t="s">
        <v>43</v>
      </c>
      <c r="E45" s="613"/>
      <c r="F45" s="613"/>
      <c r="G45" s="613"/>
      <c r="H45" s="438"/>
      <c r="I45" s="613"/>
      <c r="J45" s="613"/>
      <c r="K45" s="613"/>
      <c r="L45" s="613"/>
      <c r="M45" s="613"/>
      <c r="N45" s="613"/>
      <c r="O45" s="613"/>
      <c r="P45" s="613"/>
      <c r="Q45" s="613"/>
      <c r="R45" s="613"/>
      <c r="S45" s="613"/>
      <c r="T45" s="613"/>
      <c r="U45" s="613"/>
      <c r="V45" s="613"/>
      <c r="W45" s="613"/>
      <c r="X45" s="613"/>
      <c r="Y45" s="944">
        <v>182</v>
      </c>
      <c r="Z45" s="945"/>
      <c r="AA45" s="665">
        <v>76</v>
      </c>
      <c r="AB45" s="614">
        <v>0</v>
      </c>
      <c r="BM45" s="379"/>
      <c r="BN45" s="379"/>
      <c r="BO45" s="379"/>
      <c r="BP45" s="379"/>
    </row>
    <row r="46" spans="1:68" ht="15.75">
      <c r="A46" s="837"/>
      <c r="B46" s="840"/>
      <c r="C46" s="437">
        <v>11</v>
      </c>
      <c r="D46" s="438" t="s">
        <v>36</v>
      </c>
      <c r="E46" s="438"/>
      <c r="F46" s="438"/>
      <c r="G46" s="438"/>
      <c r="H46" s="438"/>
      <c r="I46" s="438"/>
      <c r="J46" s="438"/>
      <c r="K46" s="438"/>
      <c r="L46" s="438"/>
      <c r="M46" s="438"/>
      <c r="N46" s="438"/>
      <c r="O46" s="438"/>
      <c r="P46" s="438"/>
      <c r="Q46" s="438"/>
      <c r="R46" s="438"/>
      <c r="S46" s="438"/>
      <c r="T46" s="438"/>
      <c r="U46" s="438"/>
      <c r="V46" s="438"/>
      <c r="W46" s="438"/>
      <c r="X46" s="438"/>
      <c r="Y46" s="946">
        <v>278</v>
      </c>
      <c r="Z46" s="947"/>
      <c r="AA46" s="666">
        <v>920</v>
      </c>
      <c r="AB46" s="615">
        <v>17</v>
      </c>
      <c r="BM46" s="379"/>
      <c r="BN46" s="379"/>
      <c r="BO46" s="379"/>
      <c r="BP46" s="379"/>
    </row>
    <row r="47" spans="1:68" ht="15.75">
      <c r="A47" s="837"/>
      <c r="B47" s="840"/>
      <c r="C47" s="437">
        <v>12</v>
      </c>
      <c r="D47" s="438" t="s">
        <v>31</v>
      </c>
      <c r="E47" s="438"/>
      <c r="F47" s="438"/>
      <c r="G47" s="438"/>
      <c r="H47" s="438"/>
      <c r="I47" s="438"/>
      <c r="J47" s="438"/>
      <c r="K47" s="438"/>
      <c r="L47" s="438"/>
      <c r="M47" s="438"/>
      <c r="N47" s="438"/>
      <c r="O47" s="438"/>
      <c r="P47" s="438"/>
      <c r="Q47" s="438"/>
      <c r="R47" s="438"/>
      <c r="S47" s="438"/>
      <c r="T47" s="438"/>
      <c r="U47" s="438"/>
      <c r="V47" s="438"/>
      <c r="W47" s="438"/>
      <c r="X47" s="438"/>
      <c r="Y47" s="874">
        <v>279</v>
      </c>
      <c r="Z47" s="875"/>
      <c r="AA47" s="667">
        <v>648</v>
      </c>
      <c r="AB47" s="616">
        <v>1</v>
      </c>
      <c r="BM47" s="379"/>
      <c r="BN47" s="379"/>
      <c r="BO47" s="379"/>
      <c r="BP47" s="379"/>
    </row>
    <row r="48" spans="1:68" ht="15.75">
      <c r="A48" s="837"/>
      <c r="B48" s="840"/>
      <c r="C48" s="437">
        <v>13</v>
      </c>
      <c r="D48" s="438" t="s">
        <v>37</v>
      </c>
      <c r="E48" s="438"/>
      <c r="F48" s="438"/>
      <c r="G48" s="438"/>
      <c r="H48" s="438"/>
      <c r="I48" s="438"/>
      <c r="J48" s="438"/>
      <c r="K48" s="438"/>
      <c r="L48" s="438"/>
      <c r="M48" s="438"/>
      <c r="N48" s="438"/>
      <c r="O48" s="438"/>
      <c r="P48" s="438"/>
      <c r="Q48" s="438"/>
      <c r="R48" s="438"/>
      <c r="S48" s="438"/>
      <c r="T48" s="438"/>
      <c r="U48" s="438"/>
      <c r="V48" s="438"/>
      <c r="W48" s="438"/>
      <c r="X48" s="438"/>
      <c r="Y48" s="874">
        <v>231</v>
      </c>
      <c r="Z48" s="875"/>
      <c r="AA48" s="667">
        <v>2617</v>
      </c>
      <c r="AB48" s="616">
        <v>4</v>
      </c>
      <c r="BM48" s="379"/>
      <c r="BN48" s="379"/>
      <c r="BO48" s="379"/>
      <c r="BP48" s="379"/>
    </row>
    <row r="49" spans="1:68" ht="15.75">
      <c r="A49" s="837"/>
      <c r="B49" s="840"/>
      <c r="C49" s="437">
        <v>14</v>
      </c>
      <c r="D49" s="438" t="s">
        <v>38</v>
      </c>
      <c r="E49" s="438"/>
      <c r="F49" s="438"/>
      <c r="G49" s="438"/>
      <c r="H49" s="438"/>
      <c r="I49" s="438"/>
      <c r="J49" s="438"/>
      <c r="K49" s="438"/>
      <c r="L49" s="438"/>
      <c r="M49" s="438"/>
      <c r="N49" s="438"/>
      <c r="O49" s="438"/>
      <c r="P49" s="438"/>
      <c r="Q49" s="438"/>
      <c r="R49" s="438"/>
      <c r="S49" s="438"/>
      <c r="T49" s="438"/>
      <c r="U49" s="438"/>
      <c r="V49" s="438"/>
      <c r="W49" s="438"/>
      <c r="X49" s="438"/>
      <c r="Y49" s="874">
        <v>251</v>
      </c>
      <c r="Z49" s="875"/>
      <c r="AA49" s="667">
        <v>26</v>
      </c>
      <c r="AB49" s="616">
        <v>0</v>
      </c>
      <c r="BM49" s="379"/>
      <c r="BN49" s="379"/>
      <c r="BO49" s="379"/>
      <c r="BP49" s="379"/>
    </row>
    <row r="50" spans="1:68" ht="15.75">
      <c r="A50" s="837"/>
      <c r="B50" s="840"/>
      <c r="C50" s="437">
        <v>15</v>
      </c>
      <c r="D50" s="438" t="s">
        <v>39</v>
      </c>
      <c r="E50" s="438"/>
      <c r="F50" s="438"/>
      <c r="G50" s="438"/>
      <c r="H50" s="438"/>
      <c r="I50" s="438"/>
      <c r="J50" s="438"/>
      <c r="K50" s="438"/>
      <c r="L50" s="438"/>
      <c r="M50" s="438"/>
      <c r="N50" s="438"/>
      <c r="O50" s="438"/>
      <c r="P50" s="438"/>
      <c r="Q50" s="438"/>
      <c r="R50" s="438"/>
      <c r="S50" s="438"/>
      <c r="T50" s="438"/>
      <c r="U50" s="438"/>
      <c r="V50" s="438"/>
      <c r="W50" s="438"/>
      <c r="X50" s="438"/>
      <c r="Y50" s="874">
        <v>211</v>
      </c>
      <c r="Z50" s="875"/>
      <c r="AA50" s="667">
        <v>3211</v>
      </c>
      <c r="AB50" s="616">
        <v>0</v>
      </c>
      <c r="BM50" s="379"/>
      <c r="BN50" s="379"/>
      <c r="BO50" s="379"/>
      <c r="BP50" s="379"/>
    </row>
    <row r="51" spans="1:68" ht="15.75">
      <c r="A51" s="837"/>
      <c r="B51" s="840"/>
      <c r="C51" s="437">
        <v>16</v>
      </c>
      <c r="D51" s="438" t="s">
        <v>40</v>
      </c>
      <c r="E51" s="438"/>
      <c r="F51" s="438"/>
      <c r="G51" s="438"/>
      <c r="H51" s="438"/>
      <c r="I51" s="438"/>
      <c r="J51" s="438"/>
      <c r="K51" s="438"/>
      <c r="L51" s="438"/>
      <c r="M51" s="438"/>
      <c r="N51" s="438"/>
      <c r="O51" s="438"/>
      <c r="P51" s="438"/>
      <c r="Q51" s="438"/>
      <c r="R51" s="438"/>
      <c r="S51" s="438"/>
      <c r="T51" s="438"/>
      <c r="U51" s="438"/>
      <c r="V51" s="438"/>
      <c r="W51" s="438"/>
      <c r="X51" s="438"/>
      <c r="Y51" s="874">
        <v>291</v>
      </c>
      <c r="Z51" s="875"/>
      <c r="AA51" s="667">
        <v>986</v>
      </c>
      <c r="AB51" s="616">
        <v>1</v>
      </c>
      <c r="BM51" s="379"/>
      <c r="BN51" s="379"/>
      <c r="BO51" s="379"/>
      <c r="BP51" s="379"/>
    </row>
    <row r="52" spans="1:68" ht="15.75">
      <c r="A52" s="837"/>
      <c r="B52" s="840"/>
      <c r="C52" s="437">
        <v>17</v>
      </c>
      <c r="D52" s="438" t="s">
        <v>41</v>
      </c>
      <c r="E52" s="438"/>
      <c r="F52" s="438"/>
      <c r="G52" s="438"/>
      <c r="H52" s="438"/>
      <c r="I52" s="438"/>
      <c r="J52" s="438"/>
      <c r="K52" s="438"/>
      <c r="L52" s="438"/>
      <c r="M52" s="438"/>
      <c r="N52" s="438"/>
      <c r="O52" s="438"/>
      <c r="P52" s="438"/>
      <c r="Q52" s="438"/>
      <c r="R52" s="438"/>
      <c r="S52" s="438"/>
      <c r="T52" s="438"/>
      <c r="U52" s="438"/>
      <c r="V52" s="438"/>
      <c r="W52" s="438"/>
      <c r="X52" s="438"/>
      <c r="Y52" s="874">
        <v>221</v>
      </c>
      <c r="Z52" s="875"/>
      <c r="AA52" s="667">
        <v>1930</v>
      </c>
      <c r="AB52" s="616">
        <v>2100</v>
      </c>
      <c r="BM52" s="379"/>
      <c r="BN52" s="379"/>
      <c r="BO52" s="379"/>
      <c r="BP52" s="379"/>
    </row>
    <row r="53" spans="1:68" ht="16.5" thickBot="1">
      <c r="A53" s="838"/>
      <c r="B53" s="841"/>
      <c r="C53" s="442">
        <v>18</v>
      </c>
      <c r="D53" s="578" t="s">
        <v>42</v>
      </c>
      <c r="E53" s="451"/>
      <c r="F53" s="451"/>
      <c r="G53" s="451"/>
      <c r="H53" s="578"/>
      <c r="I53" s="451"/>
      <c r="J53" s="451"/>
      <c r="K53" s="451"/>
      <c r="L53" s="451"/>
      <c r="M53" s="451"/>
      <c r="N53" s="451"/>
      <c r="O53" s="451"/>
      <c r="P53" s="451"/>
      <c r="Q53" s="451"/>
      <c r="R53" s="451"/>
      <c r="S53" s="451"/>
      <c r="T53" s="451"/>
      <c r="U53" s="451"/>
      <c r="V53" s="451"/>
      <c r="W53" s="451"/>
      <c r="X53" s="451"/>
      <c r="Y53" s="862">
        <v>292</v>
      </c>
      <c r="Z53" s="863"/>
      <c r="AA53" s="668">
        <v>0</v>
      </c>
      <c r="AB53" s="617">
        <v>1009</v>
      </c>
      <c r="BM53" s="379"/>
      <c r="BN53" s="379"/>
      <c r="BO53" s="379"/>
      <c r="BP53" s="379"/>
    </row>
  </sheetData>
  <sheetProtection/>
  <mergeCells count="74">
    <mergeCell ref="Y50:Z50"/>
    <mergeCell ref="Y51:Z51"/>
    <mergeCell ref="Y52:Z52"/>
    <mergeCell ref="Y53:Z53"/>
    <mergeCell ref="Y44:Z44"/>
    <mergeCell ref="Y45:Z45"/>
    <mergeCell ref="Y46:Z46"/>
    <mergeCell ref="Y47:Z47"/>
    <mergeCell ref="Y48:Z48"/>
    <mergeCell ref="Y49:Z49"/>
    <mergeCell ref="Y40:Z40"/>
    <mergeCell ref="Y41:Z41"/>
    <mergeCell ref="O42:O43"/>
    <mergeCell ref="P42:P43"/>
    <mergeCell ref="Q42:R43"/>
    <mergeCell ref="Y42:Z42"/>
    <mergeCell ref="Y43:Z43"/>
    <mergeCell ref="Y38:Z38"/>
    <mergeCell ref="Y39:Z39"/>
    <mergeCell ref="K40:K43"/>
    <mergeCell ref="L40:L43"/>
    <mergeCell ref="M40:M43"/>
    <mergeCell ref="N40:N43"/>
    <mergeCell ref="O40:O41"/>
    <mergeCell ref="P40:P41"/>
    <mergeCell ref="Q40:Q41"/>
    <mergeCell ref="R40:R41"/>
    <mergeCell ref="S36:S37"/>
    <mergeCell ref="T36:T37"/>
    <mergeCell ref="U36:U37"/>
    <mergeCell ref="V36:V37"/>
    <mergeCell ref="Y36:Z36"/>
    <mergeCell ref="Y37:Z37"/>
    <mergeCell ref="S33:S35"/>
    <mergeCell ref="T33:T35"/>
    <mergeCell ref="U33:U35"/>
    <mergeCell ref="V33:V35"/>
    <mergeCell ref="Y33:Z33"/>
    <mergeCell ref="Y34:Z34"/>
    <mergeCell ref="Y35:Z35"/>
    <mergeCell ref="M33:M39"/>
    <mergeCell ref="N33:N39"/>
    <mergeCell ref="O33:O37"/>
    <mergeCell ref="P33:P37"/>
    <mergeCell ref="Q33:Q37"/>
    <mergeCell ref="R33:R37"/>
    <mergeCell ref="O38:O39"/>
    <mergeCell ref="P38:P39"/>
    <mergeCell ref="Q38:R39"/>
    <mergeCell ref="G33:G43"/>
    <mergeCell ref="H33:H43"/>
    <mergeCell ref="I33:I43"/>
    <mergeCell ref="J33:J43"/>
    <mergeCell ref="K33:K39"/>
    <mergeCell ref="L33:L39"/>
    <mergeCell ref="Y29:Z29"/>
    <mergeCell ref="AA29:AB29"/>
    <mergeCell ref="Y30:Z30"/>
    <mergeCell ref="AA30:AB30"/>
    <mergeCell ref="A33:A53"/>
    <mergeCell ref="B33:B53"/>
    <mergeCell ref="C33:C44"/>
    <mergeCell ref="D33:D44"/>
    <mergeCell ref="E33:E44"/>
    <mergeCell ref="F33:F44"/>
    <mergeCell ref="AB6:AB26"/>
    <mergeCell ref="Y6:Y10"/>
    <mergeCell ref="Z6:Z16"/>
    <mergeCell ref="AA6:AA25"/>
    <mergeCell ref="Y11:Y12"/>
    <mergeCell ref="Y13:Y14"/>
    <mergeCell ref="Z17:Z25"/>
    <mergeCell ref="Y21:Y22"/>
    <mergeCell ref="Y23:Y25"/>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59" r:id="rId1"/>
  <headerFooter alignWithMargins="0">
    <oddHeader>&amp;C&amp;"Arial,Bold"&amp;12PUMAS IT00</oddHeader>
  </headerFooter>
  <rowBreaks count="1" manualBreakCount="1">
    <brk id="28" max="26" man="1"/>
  </rowBreaks>
</worksheet>
</file>

<file path=xl/worksheets/sheet4.xml><?xml version="1.0" encoding="utf-8"?>
<worksheet xmlns="http://schemas.openxmlformats.org/spreadsheetml/2006/main" xmlns:r="http://schemas.openxmlformats.org/officeDocument/2006/relationships">
  <dimension ref="A1:AK82"/>
  <sheetViews>
    <sheetView view="pageBreakPreview" zoomScale="75" zoomScaleSheetLayoutView="75" zoomScalePageLayoutView="0" workbookViewId="0" topLeftCell="A1">
      <selection activeCell="A1" sqref="A1"/>
    </sheetView>
  </sheetViews>
  <sheetFormatPr defaultColWidth="9.140625" defaultRowHeight="12.75"/>
  <cols>
    <col min="1" max="1" width="10.8515625" style="8" customWidth="1"/>
    <col min="2" max="2" width="3.00390625" style="8" customWidth="1"/>
    <col min="3" max="3" width="3.57421875" style="8" customWidth="1"/>
    <col min="4" max="4" width="6.57421875" style="8" customWidth="1"/>
    <col min="5" max="6" width="6.00390625" style="8" customWidth="1"/>
    <col min="7" max="7" width="6.421875" style="8" customWidth="1"/>
    <col min="8" max="8" width="6.57421875" style="8" customWidth="1"/>
    <col min="9" max="9" width="9.7109375" style="8" customWidth="1"/>
    <col min="10" max="10" width="7.140625" style="8" customWidth="1"/>
    <col min="11" max="11" width="5.57421875" style="8" customWidth="1"/>
    <col min="12" max="12" width="9.140625" style="8" customWidth="1"/>
    <col min="13" max="13" width="12.00390625" style="8" customWidth="1"/>
    <col min="14" max="14" width="7.57421875" style="8" customWidth="1"/>
    <col min="15" max="15" width="6.00390625" style="8" customWidth="1"/>
    <col min="16" max="16" width="21.28125" style="8" customWidth="1"/>
    <col min="17" max="17" width="17.57421875" style="8" customWidth="1"/>
    <col min="18" max="18" width="13.28125" style="8" customWidth="1"/>
    <col min="19" max="19" width="24.00390625" style="8" customWidth="1"/>
    <col min="20" max="20" width="11.7109375" style="8" customWidth="1"/>
    <col min="21" max="21" width="17.57421875" style="8" customWidth="1"/>
    <col min="22" max="22" width="13.28125" style="8" customWidth="1"/>
    <col min="23" max="23" width="24.00390625" style="8" customWidth="1"/>
    <col min="24" max="24" width="11.7109375" style="8" customWidth="1"/>
    <col min="25" max="25" width="13.28125" style="5" customWidth="1"/>
    <col min="26" max="26" width="13.8515625" style="5" customWidth="1"/>
    <col min="27" max="27" width="12.421875" style="27" customWidth="1"/>
    <col min="28" max="28" width="10.28125" style="28" customWidth="1"/>
    <col min="29" max="30" width="9.140625" style="545" customWidth="1"/>
    <col min="31" max="16384" width="9.140625" style="8" customWidth="1"/>
  </cols>
  <sheetData>
    <row r="1" spans="1:30" ht="12.75">
      <c r="A1" s="1" t="s">
        <v>485</v>
      </c>
      <c r="H1" s="2"/>
      <c r="L1" s="2"/>
      <c r="P1" s="2"/>
      <c r="AC1" s="25"/>
      <c r="AD1" s="25"/>
    </row>
    <row r="2" spans="1:30" ht="12.75">
      <c r="A2" s="235" t="s">
        <v>396</v>
      </c>
      <c r="H2" s="2"/>
      <c r="L2" s="2"/>
      <c r="P2" s="2"/>
      <c r="AC2" s="25"/>
      <c r="AD2" s="25"/>
    </row>
    <row r="3" spans="1:30" ht="12.75">
      <c r="A3" s="235" t="s">
        <v>498</v>
      </c>
      <c r="H3" s="2"/>
      <c r="L3" s="2"/>
      <c r="P3" s="2"/>
      <c r="AC3" s="25"/>
      <c r="AD3" s="25"/>
    </row>
    <row r="4" spans="1:30" ht="12.75">
      <c r="A4" t="s">
        <v>27</v>
      </c>
      <c r="B4" s="8" t="s">
        <v>499</v>
      </c>
      <c r="H4" s="2"/>
      <c r="L4" s="2"/>
      <c r="P4" s="2"/>
      <c r="AC4" s="25"/>
      <c r="AD4" s="25"/>
    </row>
    <row r="5" spans="8:30" ht="12.75">
      <c r="H5" s="2"/>
      <c r="L5" s="2"/>
      <c r="P5" s="2"/>
      <c r="AC5" s="25"/>
      <c r="AD5" s="25"/>
    </row>
    <row r="6" spans="1:30" ht="12.75">
      <c r="A6" s="8"/>
      <c r="B6" s="284" t="s">
        <v>328</v>
      </c>
      <c r="C6" s="8"/>
      <c r="H6" s="2"/>
      <c r="J6" s="8"/>
      <c r="L6" s="2"/>
      <c r="P6" s="8" t="s">
        <v>329</v>
      </c>
      <c r="AC6" s="25"/>
      <c r="AD6" s="25"/>
    </row>
    <row r="7" spans="1:30" ht="12.75">
      <c r="A7" s="4">
        <v>-1</v>
      </c>
      <c r="B7" s="4" t="s">
        <v>28</v>
      </c>
      <c r="D7" s="6"/>
      <c r="E7" s="6"/>
      <c r="F7" s="6"/>
      <c r="G7" s="6"/>
      <c r="H7" s="7"/>
      <c r="I7" s="6"/>
      <c r="K7" s="6"/>
      <c r="L7" s="7"/>
      <c r="M7" s="6"/>
      <c r="N7" s="6"/>
      <c r="O7" s="6"/>
      <c r="P7" s="286"/>
      <c r="Q7" s="10"/>
      <c r="R7" s="10"/>
      <c r="U7" s="10"/>
      <c r="V7" s="10"/>
      <c r="Y7" s="11">
        <f>SUM(AB28:AB47)</f>
        <v>3132</v>
      </c>
      <c r="Z7" s="56">
        <f>SUM(Y7)</f>
        <v>3132</v>
      </c>
      <c r="AA7" s="56">
        <f>SUM(Z7)</f>
        <v>3132</v>
      </c>
      <c r="AB7" s="56">
        <f>SUM(AA7)</f>
        <v>3132</v>
      </c>
      <c r="AC7" s="25"/>
      <c r="AD7" s="25"/>
    </row>
    <row r="8" spans="1:30" ht="12.75">
      <c r="A8" s="498" t="s">
        <v>418</v>
      </c>
      <c r="B8" s="287" t="s">
        <v>273</v>
      </c>
      <c r="D8" s="6"/>
      <c r="E8" s="6"/>
      <c r="F8" s="6"/>
      <c r="G8" s="6"/>
      <c r="H8" s="7"/>
      <c r="I8" s="6"/>
      <c r="K8" s="6"/>
      <c r="L8" s="2"/>
      <c r="M8" s="2"/>
      <c r="N8" s="2"/>
      <c r="O8" s="2"/>
      <c r="P8" s="6"/>
      <c r="Q8" s="2"/>
      <c r="R8" s="10"/>
      <c r="U8" s="2"/>
      <c r="V8" s="10"/>
      <c r="Y8" s="104">
        <f>SUM(Y29:Z29,Y33:Z33,Y38:Z38,Z47)</f>
        <v>17403</v>
      </c>
      <c r="Z8" s="948">
        <f>SUM(Y8:Y9)</f>
        <v>17444</v>
      </c>
      <c r="AA8" s="949">
        <f>SUM(Z8:Z12)</f>
        <v>17600</v>
      </c>
      <c r="AB8" s="989">
        <f>SUM(AA8:AA13)</f>
        <v>17769</v>
      </c>
      <c r="AC8" s="25"/>
      <c r="AD8" s="25"/>
    </row>
    <row r="9" spans="1:30" ht="12.75">
      <c r="A9" s="105">
        <v>100</v>
      </c>
      <c r="B9" s="288" t="s">
        <v>334</v>
      </c>
      <c r="D9" s="6"/>
      <c r="E9" s="6"/>
      <c r="F9" s="6"/>
      <c r="G9" s="6"/>
      <c r="H9" s="7"/>
      <c r="I9" s="6"/>
      <c r="K9" s="6"/>
      <c r="L9" s="7"/>
      <c r="M9" s="6"/>
      <c r="N9" s="6"/>
      <c r="O9" s="6"/>
      <c r="P9" s="288" t="s">
        <v>334</v>
      </c>
      <c r="Q9" s="10"/>
      <c r="R9" s="10"/>
      <c r="U9" s="10"/>
      <c r="V9" s="10"/>
      <c r="Y9" s="669">
        <f>SUM(Y28:AA28,Y32:AA32,Y37:AA37,Y40:AA40,Y43:AA43)</f>
        <v>41</v>
      </c>
      <c r="Z9" s="948"/>
      <c r="AA9" s="949"/>
      <c r="AB9" s="990"/>
      <c r="AC9" s="25"/>
      <c r="AD9" s="25"/>
    </row>
    <row r="10" spans="1:30" ht="12.75">
      <c r="A10" s="475" t="s">
        <v>373</v>
      </c>
      <c r="B10" s="287" t="s">
        <v>419</v>
      </c>
      <c r="D10" s="6"/>
      <c r="E10" s="6"/>
      <c r="F10" s="6"/>
      <c r="G10" s="6"/>
      <c r="H10" s="7"/>
      <c r="I10" s="6"/>
      <c r="K10" s="6"/>
      <c r="L10" s="7"/>
      <c r="M10" s="6"/>
      <c r="N10" s="6"/>
      <c r="O10" s="6"/>
      <c r="P10" s="6"/>
      <c r="Q10" s="10"/>
      <c r="R10" s="10"/>
      <c r="U10" s="10"/>
      <c r="V10" s="10"/>
      <c r="Y10" s="104">
        <f>SUM(Y30:Z30,Y34:Z35)</f>
        <v>38</v>
      </c>
      <c r="Z10" s="544">
        <f>Y10</f>
        <v>38</v>
      </c>
      <c r="AA10" s="949"/>
      <c r="AB10" s="990"/>
      <c r="AC10" s="25"/>
      <c r="AD10" s="25"/>
    </row>
    <row r="11" spans="1:30" ht="12.75">
      <c r="A11" s="475">
        <v>20000</v>
      </c>
      <c r="B11" s="288" t="s">
        <v>421</v>
      </c>
      <c r="D11" s="6"/>
      <c r="E11" s="6"/>
      <c r="F11" s="6"/>
      <c r="G11" s="6"/>
      <c r="H11" s="7"/>
      <c r="I11" s="6"/>
      <c r="K11" s="6"/>
      <c r="L11" s="7"/>
      <c r="M11" s="6"/>
      <c r="N11" s="6"/>
      <c r="O11" s="6"/>
      <c r="P11" s="288" t="s">
        <v>421</v>
      </c>
      <c r="Q11" s="10"/>
      <c r="R11" s="10"/>
      <c r="U11" s="10"/>
      <c r="V11" s="10"/>
      <c r="Y11" s="104">
        <f>SUM(AA31,AA36,AA39,AA42,AA45,Y46:AA46,AA47)</f>
        <v>68</v>
      </c>
      <c r="Z11" s="949">
        <f>SUM(Y11:Y12)</f>
        <v>118</v>
      </c>
      <c r="AA11" s="949"/>
      <c r="AB11" s="990"/>
      <c r="AC11" s="25"/>
      <c r="AD11" s="25"/>
    </row>
    <row r="12" spans="1:30" ht="12.75">
      <c r="A12" s="475" t="s">
        <v>374</v>
      </c>
      <c r="B12" s="287" t="s">
        <v>420</v>
      </c>
      <c r="D12" s="6"/>
      <c r="E12" s="6"/>
      <c r="F12" s="6"/>
      <c r="G12" s="6"/>
      <c r="H12" s="7"/>
      <c r="I12" s="6"/>
      <c r="K12" s="6"/>
      <c r="L12" s="7"/>
      <c r="M12" s="6"/>
      <c r="N12" s="6"/>
      <c r="O12" s="6"/>
      <c r="P12" s="6"/>
      <c r="Q12" s="10"/>
      <c r="R12" s="10"/>
      <c r="U12" s="10"/>
      <c r="V12" s="10"/>
      <c r="Y12" s="104">
        <f>SUM(AA29:AA30,AA33:AA35,AA38,Y41:AA41,Y44:AA44)</f>
        <v>50</v>
      </c>
      <c r="Z12" s="949"/>
      <c r="AA12" s="949"/>
      <c r="AB12" s="990"/>
      <c r="AC12" s="25"/>
      <c r="AD12" s="25"/>
    </row>
    <row r="13" spans="1:30" ht="12.75" customHeight="1">
      <c r="A13" s="23" t="s">
        <v>29</v>
      </c>
      <c r="B13" s="4" t="s">
        <v>30</v>
      </c>
      <c r="C13" s="8"/>
      <c r="H13" s="2"/>
      <c r="J13" s="8"/>
      <c r="L13" s="2"/>
      <c r="Q13" s="22"/>
      <c r="R13" s="22"/>
      <c r="U13" s="22"/>
      <c r="V13" s="22"/>
      <c r="Y13" s="24">
        <f>SUM(Y31:Z31,Y36:Z36,Y39:Z39,Y42:Z42,Y45:Z45,Y47)</f>
        <v>169</v>
      </c>
      <c r="Z13" s="58">
        <f>SUM(Y13)</f>
        <v>169</v>
      </c>
      <c r="AA13" s="58">
        <f>SUM(Z13)</f>
        <v>169</v>
      </c>
      <c r="AB13" s="991"/>
      <c r="AC13" s="25"/>
      <c r="AD13" s="25"/>
    </row>
    <row r="14" spans="1:30" ht="13.5" thickBot="1">
      <c r="A14" s="20"/>
      <c r="B14" s="21"/>
      <c r="H14" s="2"/>
      <c r="J14" s="8"/>
      <c r="L14" s="2"/>
      <c r="Q14" s="25"/>
      <c r="R14" s="25"/>
      <c r="U14" s="25"/>
      <c r="V14" s="25"/>
      <c r="Y14" s="26"/>
      <c r="Z14" s="26"/>
      <c r="AA14" s="26"/>
      <c r="AB14" s="55">
        <f>SUM(AB7:AB13)</f>
        <v>20901</v>
      </c>
      <c r="AC14" s="25"/>
      <c r="AD14" s="25"/>
    </row>
    <row r="15" spans="1:30" ht="13.5" thickTop="1">
      <c r="A15" s="20"/>
      <c r="B15" s="21"/>
      <c r="H15" s="2"/>
      <c r="L15" s="2"/>
      <c r="P15" s="2"/>
      <c r="Q15" s="25"/>
      <c r="R15" s="25"/>
      <c r="U15" s="25"/>
      <c r="V15" s="25"/>
      <c r="Y15" s="26"/>
      <c r="Z15" s="26"/>
      <c r="AA15" s="239"/>
      <c r="AC15" s="25"/>
      <c r="AD15" s="25"/>
    </row>
    <row r="16" spans="1:30" ht="78" customHeight="1">
      <c r="A16" s="992" t="s">
        <v>422</v>
      </c>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25"/>
      <c r="AD16" s="25"/>
    </row>
    <row r="17" spans="1:30" ht="12.75" customHeight="1">
      <c r="A17" s="950" t="s">
        <v>275</v>
      </c>
      <c r="B17" s="950"/>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25"/>
      <c r="AD17" s="25"/>
    </row>
    <row r="18" spans="1:30" ht="12.75" customHeight="1">
      <c r="A18" s="950" t="s">
        <v>500</v>
      </c>
      <c r="B18" s="950"/>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25"/>
      <c r="AD18" s="25"/>
    </row>
    <row r="19" spans="1:30" ht="13.5" thickBot="1">
      <c r="A19" s="283"/>
      <c r="B19" s="283"/>
      <c r="C19" s="283"/>
      <c r="D19" s="283"/>
      <c r="E19" s="283"/>
      <c r="F19" s="283"/>
      <c r="G19" s="283"/>
      <c r="H19" s="283"/>
      <c r="I19" s="283"/>
      <c r="J19" s="283"/>
      <c r="K19" s="283"/>
      <c r="L19" s="283"/>
      <c r="M19" s="283"/>
      <c r="N19" s="283"/>
      <c r="O19" s="283"/>
      <c r="P19" s="283"/>
      <c r="Q19" s="25"/>
      <c r="R19" s="25"/>
      <c r="U19" s="25"/>
      <c r="V19" s="25"/>
      <c r="Y19" s="26"/>
      <c r="Z19" s="26"/>
      <c r="AA19" s="239"/>
      <c r="AC19" s="25"/>
      <c r="AD19" s="25"/>
    </row>
    <row r="20" spans="1:28" ht="12.75" customHeight="1">
      <c r="A20" s="1" t="s">
        <v>485</v>
      </c>
      <c r="B20" s="280"/>
      <c r="C20" s="280"/>
      <c r="D20" s="280"/>
      <c r="E20" s="280"/>
      <c r="F20" s="280"/>
      <c r="G20" s="280"/>
      <c r="H20" s="280"/>
      <c r="I20" s="280"/>
      <c r="J20" s="280"/>
      <c r="K20" s="280"/>
      <c r="L20" s="280"/>
      <c r="M20" s="280"/>
      <c r="N20" s="280"/>
      <c r="O20" s="280"/>
      <c r="P20" s="280"/>
      <c r="Q20" s="1024" t="s">
        <v>44</v>
      </c>
      <c r="R20" s="986"/>
      <c r="S20" s="986"/>
      <c r="T20" s="986"/>
      <c r="U20" s="1017" t="s">
        <v>44</v>
      </c>
      <c r="V20" s="986"/>
      <c r="W20" s="986"/>
      <c r="X20" s="1018"/>
      <c r="Y20" s="986" t="s">
        <v>44</v>
      </c>
      <c r="Z20" s="986"/>
      <c r="AA20" s="986"/>
      <c r="AB20" s="987"/>
    </row>
    <row r="21" spans="1:28" ht="12.75">
      <c r="A21" s="280"/>
      <c r="B21" s="280"/>
      <c r="C21" s="280"/>
      <c r="D21" s="280"/>
      <c r="E21" s="280"/>
      <c r="F21" s="280"/>
      <c r="G21" s="280"/>
      <c r="H21" s="280"/>
      <c r="I21" s="280"/>
      <c r="J21" s="280"/>
      <c r="K21" s="280"/>
      <c r="L21" s="280"/>
      <c r="M21" s="280"/>
      <c r="N21" s="280"/>
      <c r="O21" s="280"/>
      <c r="P21" s="280"/>
      <c r="Q21" s="1025" t="s">
        <v>45</v>
      </c>
      <c r="R21" s="967"/>
      <c r="S21" s="967"/>
      <c r="T21" s="967"/>
      <c r="U21" s="1019" t="s">
        <v>45</v>
      </c>
      <c r="V21" s="967"/>
      <c r="W21" s="967"/>
      <c r="X21" s="1020"/>
      <c r="Y21" s="967" t="s">
        <v>45</v>
      </c>
      <c r="Z21" s="967"/>
      <c r="AA21" s="967"/>
      <c r="AB21" s="988"/>
    </row>
    <row r="22" spans="1:28" ht="12.75">
      <c r="A22" s="280"/>
      <c r="B22" s="280"/>
      <c r="C22" s="280"/>
      <c r="D22" s="280"/>
      <c r="E22" s="280"/>
      <c r="F22" s="280"/>
      <c r="G22" s="280"/>
      <c r="H22" s="280"/>
      <c r="I22" s="280"/>
      <c r="J22" s="280"/>
      <c r="K22" s="280"/>
      <c r="L22" s="280"/>
      <c r="M22" s="280"/>
      <c r="N22" s="280"/>
      <c r="O22" s="280"/>
      <c r="P22" s="280"/>
      <c r="Q22" s="1025" t="s">
        <v>46</v>
      </c>
      <c r="R22" s="967"/>
      <c r="S22" s="968"/>
      <c r="T22" s="650" t="s">
        <v>48</v>
      </c>
      <c r="U22" s="1019" t="s">
        <v>46</v>
      </c>
      <c r="V22" s="967"/>
      <c r="W22" s="968"/>
      <c r="X22" s="677" t="s">
        <v>48</v>
      </c>
      <c r="Y22" s="967" t="s">
        <v>46</v>
      </c>
      <c r="Z22" s="967"/>
      <c r="AA22" s="968"/>
      <c r="AB22" s="29" t="s">
        <v>48</v>
      </c>
    </row>
    <row r="23" spans="1:28" ht="12.75" customHeight="1">
      <c r="A23" s="280"/>
      <c r="B23" s="280"/>
      <c r="C23" s="280"/>
      <c r="D23" s="280"/>
      <c r="E23" s="280"/>
      <c r="F23" s="280"/>
      <c r="G23" s="280"/>
      <c r="H23" s="280"/>
      <c r="I23" s="280"/>
      <c r="J23" s="280"/>
      <c r="K23" s="280"/>
      <c r="L23" s="280"/>
      <c r="M23" s="280"/>
      <c r="N23" s="280"/>
      <c r="O23" s="280"/>
      <c r="P23" s="280"/>
      <c r="Q23" s="1026" t="s">
        <v>47</v>
      </c>
      <c r="R23" s="969"/>
      <c r="S23" s="970"/>
      <c r="T23" s="1027" t="s">
        <v>49</v>
      </c>
      <c r="U23" s="1021" t="s">
        <v>47</v>
      </c>
      <c r="V23" s="969"/>
      <c r="W23" s="970"/>
      <c r="X23" s="1022" t="s">
        <v>49</v>
      </c>
      <c r="Y23" s="969" t="s">
        <v>47</v>
      </c>
      <c r="Z23" s="969"/>
      <c r="AA23" s="970"/>
      <c r="AB23" s="971" t="s">
        <v>49</v>
      </c>
    </row>
    <row r="24" spans="1:28" ht="12.75" customHeight="1">
      <c r="A24" s="280"/>
      <c r="B24" s="280"/>
      <c r="C24" s="280"/>
      <c r="D24" s="280"/>
      <c r="E24" s="280"/>
      <c r="F24" s="280"/>
      <c r="G24" s="280"/>
      <c r="H24" s="280"/>
      <c r="I24" s="280"/>
      <c r="J24" s="280"/>
      <c r="K24" s="280"/>
      <c r="L24" s="280"/>
      <c r="M24" s="280"/>
      <c r="N24" s="280"/>
      <c r="O24" s="280"/>
      <c r="P24" s="280"/>
      <c r="Q24" s="830" t="s">
        <v>32</v>
      </c>
      <c r="R24" s="831"/>
      <c r="S24" s="832"/>
      <c r="T24" s="1027"/>
      <c r="U24" s="978" t="s">
        <v>32</v>
      </c>
      <c r="V24" s="831"/>
      <c r="W24" s="832"/>
      <c r="X24" s="1022"/>
      <c r="Y24" s="831" t="s">
        <v>32</v>
      </c>
      <c r="Z24" s="831"/>
      <c r="AA24" s="832"/>
      <c r="AB24" s="971"/>
    </row>
    <row r="25" spans="1:28" ht="12.75" customHeight="1">
      <c r="A25" s="280"/>
      <c r="B25" s="280"/>
      <c r="C25" s="280"/>
      <c r="D25" s="280"/>
      <c r="E25" s="280"/>
      <c r="F25" s="280"/>
      <c r="G25" s="280"/>
      <c r="H25" s="280"/>
      <c r="I25" s="280"/>
      <c r="J25" s="280"/>
      <c r="K25" s="280"/>
      <c r="L25" s="280"/>
      <c r="M25" s="280"/>
      <c r="N25" s="280"/>
      <c r="O25" s="280"/>
      <c r="P25" s="280"/>
      <c r="Q25" s="833" t="s">
        <v>68</v>
      </c>
      <c r="R25" s="834"/>
      <c r="S25" s="835"/>
      <c r="T25" s="1027"/>
      <c r="U25" s="979" t="s">
        <v>68</v>
      </c>
      <c r="V25" s="834"/>
      <c r="W25" s="835"/>
      <c r="X25" s="1022"/>
      <c r="Y25" s="834" t="s">
        <v>68</v>
      </c>
      <c r="Z25" s="834"/>
      <c r="AA25" s="835"/>
      <c r="AB25" s="971"/>
    </row>
    <row r="26" spans="1:28" ht="12.75">
      <c r="A26" s="280"/>
      <c r="B26" s="280"/>
      <c r="C26" s="280"/>
      <c r="D26" s="280"/>
      <c r="E26" s="280"/>
      <c r="F26" s="280"/>
      <c r="G26" s="280"/>
      <c r="H26" s="280"/>
      <c r="I26" s="280"/>
      <c r="J26" s="280"/>
      <c r="K26" s="280"/>
      <c r="L26" s="280"/>
      <c r="M26" s="280"/>
      <c r="N26" s="280"/>
      <c r="O26" s="280"/>
      <c r="P26" s="280"/>
      <c r="Q26" s="32" t="s">
        <v>75</v>
      </c>
      <c r="R26" s="61" t="s">
        <v>70</v>
      </c>
      <c r="S26" s="61">
        <v>19</v>
      </c>
      <c r="T26" s="1027"/>
      <c r="U26" s="679" t="s">
        <v>75</v>
      </c>
      <c r="V26" s="61" t="s">
        <v>70</v>
      </c>
      <c r="W26" s="61">
        <v>19</v>
      </c>
      <c r="X26" s="1022"/>
      <c r="Y26" s="31" t="s">
        <v>75</v>
      </c>
      <c r="Z26" s="61" t="s">
        <v>70</v>
      </c>
      <c r="AA26" s="61">
        <v>19</v>
      </c>
      <c r="AB26" s="971"/>
    </row>
    <row r="27" spans="1:28" ht="27" customHeight="1" thickBot="1">
      <c r="A27" s="240"/>
      <c r="B27" s="240"/>
      <c r="C27" s="240"/>
      <c r="D27" s="280"/>
      <c r="E27" s="280"/>
      <c r="F27" s="280"/>
      <c r="G27" s="280"/>
      <c r="H27" s="280"/>
      <c r="I27" s="280"/>
      <c r="J27" s="280"/>
      <c r="K27" s="280"/>
      <c r="L27" s="280"/>
      <c r="M27" s="280"/>
      <c r="N27" s="280"/>
      <c r="O27" s="280"/>
      <c r="P27" s="280"/>
      <c r="Q27" s="32" t="s">
        <v>69</v>
      </c>
      <c r="R27" s="30" t="s">
        <v>71</v>
      </c>
      <c r="S27" s="30" t="s">
        <v>43</v>
      </c>
      <c r="T27" s="1027"/>
      <c r="U27" s="679" t="s">
        <v>69</v>
      </c>
      <c r="V27" s="30" t="s">
        <v>71</v>
      </c>
      <c r="W27" s="30" t="s">
        <v>43</v>
      </c>
      <c r="X27" s="1022"/>
      <c r="Y27" s="31" t="s">
        <v>69</v>
      </c>
      <c r="Z27" s="30" t="s">
        <v>71</v>
      </c>
      <c r="AA27" s="30" t="s">
        <v>43</v>
      </c>
      <c r="AB27" s="971"/>
    </row>
    <row r="28" spans="1:29" ht="24" customHeight="1">
      <c r="A28" s="1062" t="s">
        <v>289</v>
      </c>
      <c r="B28" s="1064" t="s">
        <v>262</v>
      </c>
      <c r="C28" s="1065">
        <v>1</v>
      </c>
      <c r="D28" s="1066" t="s">
        <v>261</v>
      </c>
      <c r="E28" s="1067" t="s">
        <v>293</v>
      </c>
      <c r="F28" s="1064" t="s">
        <v>266</v>
      </c>
      <c r="G28" s="515" t="s">
        <v>277</v>
      </c>
      <c r="H28" s="516" t="s">
        <v>278</v>
      </c>
      <c r="I28" s="517"/>
      <c r="J28" s="518"/>
      <c r="K28" s="519"/>
      <c r="L28" s="520"/>
      <c r="M28" s="517"/>
      <c r="N28" s="518"/>
      <c r="O28" s="519"/>
      <c r="P28" s="521"/>
      <c r="Q28" s="1023">
        <v>100</v>
      </c>
      <c r="R28" s="1010"/>
      <c r="S28" s="1011"/>
      <c r="T28" s="674">
        <v>-1</v>
      </c>
      <c r="U28" s="1009">
        <v>100</v>
      </c>
      <c r="V28" s="1010"/>
      <c r="W28" s="1011"/>
      <c r="X28" s="953">
        <v>-1</v>
      </c>
      <c r="Y28" s="142">
        <v>1</v>
      </c>
      <c r="Z28" s="142">
        <v>0</v>
      </c>
      <c r="AA28" s="120">
        <v>0</v>
      </c>
      <c r="AB28" s="671">
        <v>0</v>
      </c>
      <c r="AC28" s="140"/>
    </row>
    <row r="29" spans="1:35" ht="32.25" customHeight="1">
      <c r="A29" s="1063"/>
      <c r="B29" s="960"/>
      <c r="C29" s="1056"/>
      <c r="D29" s="1058"/>
      <c r="E29" s="1003"/>
      <c r="F29" s="960"/>
      <c r="G29" s="998" t="s">
        <v>276</v>
      </c>
      <c r="H29" s="1053" t="s">
        <v>67</v>
      </c>
      <c r="I29" s="956" t="s">
        <v>12</v>
      </c>
      <c r="J29" s="959" t="s">
        <v>9</v>
      </c>
      <c r="K29" s="241" t="s">
        <v>102</v>
      </c>
      <c r="L29" s="522" t="s">
        <v>284</v>
      </c>
      <c r="M29" s="523"/>
      <c r="N29" s="524"/>
      <c r="O29" s="241"/>
      <c r="P29" s="525"/>
      <c r="Q29" s="1012" t="s">
        <v>402</v>
      </c>
      <c r="R29" s="1013"/>
      <c r="S29" s="951" t="s">
        <v>404</v>
      </c>
      <c r="T29" s="675"/>
      <c r="U29" s="1016" t="s">
        <v>295</v>
      </c>
      <c r="V29" s="1013"/>
      <c r="W29" s="951" t="s">
        <v>394</v>
      </c>
      <c r="X29" s="954"/>
      <c r="Y29" s="150">
        <v>6395</v>
      </c>
      <c r="Z29" s="343">
        <v>89</v>
      </c>
      <c r="AA29" s="316">
        <v>2</v>
      </c>
      <c r="AB29" s="672">
        <v>0</v>
      </c>
      <c r="AE29" s="182"/>
      <c r="AI29" s="182"/>
    </row>
    <row r="30" spans="1:29" ht="32.25" customHeight="1" thickBot="1">
      <c r="A30" s="1063"/>
      <c r="B30" s="960"/>
      <c r="C30" s="1056"/>
      <c r="D30" s="1058"/>
      <c r="E30" s="1003"/>
      <c r="F30" s="960"/>
      <c r="G30" s="1000"/>
      <c r="H30" s="1054"/>
      <c r="I30" s="958"/>
      <c r="J30" s="961"/>
      <c r="K30" s="241" t="s">
        <v>96</v>
      </c>
      <c r="L30" s="522" t="s">
        <v>397</v>
      </c>
      <c r="M30" s="261"/>
      <c r="N30" s="279"/>
      <c r="O30" s="241"/>
      <c r="P30" s="525"/>
      <c r="Q30" s="1014" t="s">
        <v>403</v>
      </c>
      <c r="R30" s="1015"/>
      <c r="S30" s="952"/>
      <c r="T30" s="675"/>
      <c r="U30" s="1061" t="s">
        <v>337</v>
      </c>
      <c r="V30" s="1015"/>
      <c r="W30" s="952"/>
      <c r="X30" s="954"/>
      <c r="Y30" s="143">
        <v>36</v>
      </c>
      <c r="Z30" s="348">
        <v>1</v>
      </c>
      <c r="AA30" s="670">
        <v>0</v>
      </c>
      <c r="AB30" s="672">
        <v>0</v>
      </c>
      <c r="AC30" s="140"/>
    </row>
    <row r="31" spans="1:28" ht="18.75" customHeight="1" thickBot="1">
      <c r="A31" s="1063"/>
      <c r="B31" s="960"/>
      <c r="C31" s="1057"/>
      <c r="D31" s="1054"/>
      <c r="E31" s="1004"/>
      <c r="F31" s="961"/>
      <c r="G31" s="529" t="s">
        <v>62</v>
      </c>
      <c r="H31" s="530" t="s">
        <v>29</v>
      </c>
      <c r="I31" s="531"/>
      <c r="J31" s="532"/>
      <c r="K31" s="529"/>
      <c r="L31" s="533"/>
      <c r="M31" s="534"/>
      <c r="N31" s="535"/>
      <c r="O31" s="529"/>
      <c r="P31" s="536"/>
      <c r="Q31" s="985" t="s">
        <v>29</v>
      </c>
      <c r="R31" s="966"/>
      <c r="S31" s="478">
        <v>20000</v>
      </c>
      <c r="T31" s="675"/>
      <c r="U31" s="965" t="s">
        <v>29</v>
      </c>
      <c r="V31" s="966"/>
      <c r="W31" s="654">
        <v>20000</v>
      </c>
      <c r="X31" s="954"/>
      <c r="Y31" s="219">
        <v>11</v>
      </c>
      <c r="Z31" s="80">
        <v>0</v>
      </c>
      <c r="AA31" s="346">
        <v>0</v>
      </c>
      <c r="AB31" s="672">
        <v>0</v>
      </c>
    </row>
    <row r="32" spans="1:29" ht="24" customHeight="1">
      <c r="A32" s="1063"/>
      <c r="B32" s="960"/>
      <c r="C32" s="1055" t="s">
        <v>61</v>
      </c>
      <c r="D32" s="1053" t="s">
        <v>301</v>
      </c>
      <c r="E32" s="956" t="s">
        <v>303</v>
      </c>
      <c r="F32" s="959" t="s">
        <v>296</v>
      </c>
      <c r="G32" s="526" t="s">
        <v>280</v>
      </c>
      <c r="H32" s="289" t="s">
        <v>279</v>
      </c>
      <c r="I32" s="524"/>
      <c r="J32" s="524"/>
      <c r="K32" s="526"/>
      <c r="L32" s="289"/>
      <c r="M32" s="524"/>
      <c r="N32" s="524"/>
      <c r="O32" s="526"/>
      <c r="P32" s="289"/>
      <c r="Q32" s="1035">
        <v>100</v>
      </c>
      <c r="R32" s="994"/>
      <c r="S32" s="995"/>
      <c r="T32" s="675"/>
      <c r="U32" s="993">
        <v>100</v>
      </c>
      <c r="V32" s="994"/>
      <c r="W32" s="995"/>
      <c r="X32" s="954"/>
      <c r="Y32" s="154">
        <v>38</v>
      </c>
      <c r="Z32" s="154">
        <v>0</v>
      </c>
      <c r="AA32" s="245">
        <v>0</v>
      </c>
      <c r="AB32" s="672">
        <v>0</v>
      </c>
      <c r="AC32" s="140"/>
    </row>
    <row r="33" spans="1:28" ht="31.5" customHeight="1">
      <c r="A33" s="1063"/>
      <c r="B33" s="960"/>
      <c r="C33" s="1056"/>
      <c r="D33" s="1058"/>
      <c r="E33" s="957"/>
      <c r="F33" s="960"/>
      <c r="G33" s="998" t="s">
        <v>276</v>
      </c>
      <c r="H33" s="1053" t="s">
        <v>67</v>
      </c>
      <c r="I33" s="956" t="s">
        <v>302</v>
      </c>
      <c r="J33" s="959" t="s">
        <v>291</v>
      </c>
      <c r="K33" s="998" t="s">
        <v>102</v>
      </c>
      <c r="L33" s="1053" t="s">
        <v>15</v>
      </c>
      <c r="M33" s="956" t="s">
        <v>12</v>
      </c>
      <c r="N33" s="959" t="s">
        <v>9</v>
      </c>
      <c r="O33" s="241" t="s">
        <v>102</v>
      </c>
      <c r="P33" s="263" t="s">
        <v>284</v>
      </c>
      <c r="Q33" s="1012" t="s">
        <v>402</v>
      </c>
      <c r="R33" s="1013"/>
      <c r="S33" s="477" t="s">
        <v>405</v>
      </c>
      <c r="T33" s="675"/>
      <c r="U33" s="996" t="s">
        <v>297</v>
      </c>
      <c r="V33" s="997"/>
      <c r="W33" s="477" t="s">
        <v>395</v>
      </c>
      <c r="X33" s="954"/>
      <c r="Y33" s="150">
        <v>97</v>
      </c>
      <c r="Z33" s="343">
        <v>2</v>
      </c>
      <c r="AA33" s="315">
        <v>0</v>
      </c>
      <c r="AB33" s="672">
        <v>0</v>
      </c>
    </row>
    <row r="34" spans="1:29" ht="31.5" customHeight="1">
      <c r="A34" s="1063"/>
      <c r="B34" s="960"/>
      <c r="C34" s="1056"/>
      <c r="D34" s="1058"/>
      <c r="E34" s="957"/>
      <c r="F34" s="960"/>
      <c r="G34" s="999"/>
      <c r="H34" s="1058"/>
      <c r="I34" s="957"/>
      <c r="J34" s="960"/>
      <c r="K34" s="1000"/>
      <c r="L34" s="1054"/>
      <c r="M34" s="958"/>
      <c r="N34" s="961"/>
      <c r="O34" s="241" t="s">
        <v>96</v>
      </c>
      <c r="P34" s="263" t="s">
        <v>397</v>
      </c>
      <c r="Q34" s="1028" t="s">
        <v>403</v>
      </c>
      <c r="R34" s="1006"/>
      <c r="S34" s="1059" t="s">
        <v>405</v>
      </c>
      <c r="T34" s="675"/>
      <c r="U34" s="1005" t="s">
        <v>401</v>
      </c>
      <c r="V34" s="1006"/>
      <c r="W34" s="1059" t="s">
        <v>395</v>
      </c>
      <c r="X34" s="954"/>
      <c r="Y34" s="267">
        <v>1</v>
      </c>
      <c r="Z34" s="479">
        <v>0</v>
      </c>
      <c r="AA34" s="316">
        <v>0</v>
      </c>
      <c r="AB34" s="672">
        <v>0</v>
      </c>
      <c r="AC34" s="140"/>
    </row>
    <row r="35" spans="1:28" ht="31.5" customHeight="1" thickBot="1">
      <c r="A35" s="1063"/>
      <c r="B35" s="960"/>
      <c r="C35" s="1056"/>
      <c r="D35" s="1058"/>
      <c r="E35" s="957"/>
      <c r="F35" s="960"/>
      <c r="G35" s="1000"/>
      <c r="H35" s="1054"/>
      <c r="I35" s="958"/>
      <c r="J35" s="961"/>
      <c r="K35" s="537" t="s">
        <v>96</v>
      </c>
      <c r="L35" s="538" t="s">
        <v>292</v>
      </c>
      <c r="M35" s="539"/>
      <c r="N35" s="539"/>
      <c r="O35" s="540"/>
      <c r="P35" s="541"/>
      <c r="Q35" s="1029"/>
      <c r="R35" s="1008"/>
      <c r="S35" s="1060"/>
      <c r="T35" s="675"/>
      <c r="U35" s="1007"/>
      <c r="V35" s="1008"/>
      <c r="W35" s="1060"/>
      <c r="X35" s="954"/>
      <c r="Y35" s="228"/>
      <c r="Z35" s="480"/>
      <c r="AA35" s="481"/>
      <c r="AB35" s="672"/>
    </row>
    <row r="36" spans="1:29" ht="18.75" customHeight="1" thickBot="1">
      <c r="A36" s="1063"/>
      <c r="B36" s="960"/>
      <c r="C36" s="1057"/>
      <c r="D36" s="1054"/>
      <c r="E36" s="958"/>
      <c r="F36" s="961"/>
      <c r="G36" s="529" t="s">
        <v>62</v>
      </c>
      <c r="H36" s="530" t="s">
        <v>29</v>
      </c>
      <c r="I36" s="531"/>
      <c r="J36" s="532"/>
      <c r="K36" s="540"/>
      <c r="L36" s="538"/>
      <c r="M36" s="539"/>
      <c r="N36" s="539"/>
      <c r="O36" s="540"/>
      <c r="P36" s="538"/>
      <c r="Q36" s="985" t="s">
        <v>29</v>
      </c>
      <c r="R36" s="966"/>
      <c r="S36" s="478">
        <v>20000</v>
      </c>
      <c r="T36" s="675"/>
      <c r="U36" s="965" t="s">
        <v>29</v>
      </c>
      <c r="V36" s="966"/>
      <c r="W36" s="654">
        <v>20000</v>
      </c>
      <c r="X36" s="954"/>
      <c r="Y36" s="219">
        <v>1</v>
      </c>
      <c r="Z36" s="80">
        <v>0</v>
      </c>
      <c r="AA36" s="346">
        <v>0</v>
      </c>
      <c r="AB36" s="672">
        <v>0</v>
      </c>
      <c r="AC36" s="140"/>
    </row>
    <row r="37" spans="1:28" ht="24" customHeight="1">
      <c r="A37" s="1063"/>
      <c r="B37" s="960"/>
      <c r="C37" s="1056">
        <v>0</v>
      </c>
      <c r="D37" s="1058" t="s">
        <v>265</v>
      </c>
      <c r="E37" s="957" t="s">
        <v>290</v>
      </c>
      <c r="F37" s="960" t="s">
        <v>263</v>
      </c>
      <c r="G37" s="999" t="s">
        <v>88</v>
      </c>
      <c r="H37" s="835" t="s">
        <v>269</v>
      </c>
      <c r="I37" s="1046" t="s">
        <v>270</v>
      </c>
      <c r="J37" s="1047" t="s">
        <v>271</v>
      </c>
      <c r="K37" s="251" t="s">
        <v>277</v>
      </c>
      <c r="L37" s="1048" t="s">
        <v>278</v>
      </c>
      <c r="M37" s="1048"/>
      <c r="N37" s="1048"/>
      <c r="O37" s="1048"/>
      <c r="P37" s="1049"/>
      <c r="Q37" s="1042">
        <v>100</v>
      </c>
      <c r="R37" s="1043"/>
      <c r="S37" s="1044"/>
      <c r="T37" s="675"/>
      <c r="U37" s="993">
        <v>100</v>
      </c>
      <c r="V37" s="994"/>
      <c r="W37" s="995"/>
      <c r="X37" s="954"/>
      <c r="Y37" s="154">
        <v>2</v>
      </c>
      <c r="Z37" s="154">
        <v>0</v>
      </c>
      <c r="AA37" s="245">
        <v>0</v>
      </c>
      <c r="AB37" s="672">
        <v>0</v>
      </c>
    </row>
    <row r="38" spans="1:29" ht="33.75" customHeight="1" thickBot="1">
      <c r="A38" s="1063"/>
      <c r="B38" s="960"/>
      <c r="C38" s="1056"/>
      <c r="D38" s="1058"/>
      <c r="E38" s="957"/>
      <c r="F38" s="960"/>
      <c r="G38" s="999"/>
      <c r="H38" s="835"/>
      <c r="I38" s="1046"/>
      <c r="J38" s="1047"/>
      <c r="K38" s="251" t="s">
        <v>276</v>
      </c>
      <c r="L38" s="1034" t="s">
        <v>67</v>
      </c>
      <c r="M38" s="1034"/>
      <c r="N38" s="1034"/>
      <c r="O38" s="1034"/>
      <c r="P38" s="1050"/>
      <c r="Q38" s="1045" t="s">
        <v>406</v>
      </c>
      <c r="R38" s="1041"/>
      <c r="S38" s="476" t="s">
        <v>408</v>
      </c>
      <c r="T38" s="675"/>
      <c r="U38" s="1040" t="s">
        <v>299</v>
      </c>
      <c r="V38" s="1041"/>
      <c r="W38" s="476" t="s">
        <v>400</v>
      </c>
      <c r="X38" s="954"/>
      <c r="Y38" s="150">
        <v>575</v>
      </c>
      <c r="Z38" s="343">
        <v>159</v>
      </c>
      <c r="AA38" s="315">
        <v>5</v>
      </c>
      <c r="AB38" s="672">
        <v>0</v>
      </c>
      <c r="AC38" s="140"/>
    </row>
    <row r="39" spans="1:28" ht="18.75" customHeight="1" thickBot="1">
      <c r="A39" s="1063"/>
      <c r="B39" s="960"/>
      <c r="C39" s="1056"/>
      <c r="D39" s="1058"/>
      <c r="E39" s="957"/>
      <c r="F39" s="960"/>
      <c r="G39" s="999"/>
      <c r="H39" s="835"/>
      <c r="I39" s="1046"/>
      <c r="J39" s="1047"/>
      <c r="K39" s="540" t="s">
        <v>62</v>
      </c>
      <c r="L39" s="1051" t="s">
        <v>29</v>
      </c>
      <c r="M39" s="1051"/>
      <c r="N39" s="1051"/>
      <c r="O39" s="1051"/>
      <c r="P39" s="1052"/>
      <c r="Q39" s="985" t="s">
        <v>29</v>
      </c>
      <c r="R39" s="966"/>
      <c r="S39" s="514">
        <v>20000</v>
      </c>
      <c r="T39" s="675"/>
      <c r="U39" s="965" t="s">
        <v>29</v>
      </c>
      <c r="V39" s="966"/>
      <c r="W39" s="514">
        <v>20000</v>
      </c>
      <c r="X39" s="954"/>
      <c r="Y39" s="219">
        <v>0</v>
      </c>
      <c r="Z39" s="80">
        <v>1</v>
      </c>
      <c r="AA39" s="542">
        <v>0</v>
      </c>
      <c r="AB39" s="672">
        <v>0</v>
      </c>
    </row>
    <row r="40" spans="1:29" ht="39.75" customHeight="1">
      <c r="A40" s="1063"/>
      <c r="B40" s="960"/>
      <c r="C40" s="1056"/>
      <c r="D40" s="1058"/>
      <c r="E40" s="957"/>
      <c r="F40" s="960"/>
      <c r="G40" s="998" t="s">
        <v>61</v>
      </c>
      <c r="H40" s="1001" t="s">
        <v>300</v>
      </c>
      <c r="I40" s="956" t="s">
        <v>415</v>
      </c>
      <c r="J40" s="959" t="s">
        <v>416</v>
      </c>
      <c r="K40" s="998" t="s">
        <v>102</v>
      </c>
      <c r="L40" s="1001" t="s">
        <v>409</v>
      </c>
      <c r="M40" s="1002" t="s">
        <v>410</v>
      </c>
      <c r="N40" s="959" t="s">
        <v>272</v>
      </c>
      <c r="O40" s="540" t="s">
        <v>277</v>
      </c>
      <c r="P40" s="541" t="s">
        <v>278</v>
      </c>
      <c r="Q40" s="1035">
        <v>100</v>
      </c>
      <c r="R40" s="994"/>
      <c r="S40" s="995"/>
      <c r="T40" s="675"/>
      <c r="U40" s="993">
        <v>100</v>
      </c>
      <c r="V40" s="994"/>
      <c r="W40" s="995"/>
      <c r="X40" s="954"/>
      <c r="Y40" s="154"/>
      <c r="Z40" s="154"/>
      <c r="AA40" s="245"/>
      <c r="AB40" s="672"/>
      <c r="AC40" s="140"/>
    </row>
    <row r="41" spans="1:28" ht="39.75" customHeight="1" thickBot="1">
      <c r="A41" s="1063"/>
      <c r="B41" s="960"/>
      <c r="C41" s="1056"/>
      <c r="D41" s="1058"/>
      <c r="E41" s="957"/>
      <c r="F41" s="960"/>
      <c r="G41" s="999"/>
      <c r="H41" s="835"/>
      <c r="I41" s="957"/>
      <c r="J41" s="960"/>
      <c r="K41" s="999"/>
      <c r="L41" s="835"/>
      <c r="M41" s="1003"/>
      <c r="N41" s="960"/>
      <c r="O41" s="251" t="s">
        <v>276</v>
      </c>
      <c r="P41" s="527" t="s">
        <v>67</v>
      </c>
      <c r="Q41" s="1028" t="s">
        <v>407</v>
      </c>
      <c r="R41" s="1036"/>
      <c r="S41" s="1037"/>
      <c r="T41" s="675"/>
      <c r="U41" s="1005" t="s">
        <v>338</v>
      </c>
      <c r="V41" s="1036"/>
      <c r="W41" s="1037"/>
      <c r="X41" s="954"/>
      <c r="Y41" s="143">
        <v>42</v>
      </c>
      <c r="Z41" s="143">
        <v>0</v>
      </c>
      <c r="AA41" s="151">
        <v>1</v>
      </c>
      <c r="AB41" s="672">
        <v>0</v>
      </c>
    </row>
    <row r="42" spans="1:29" ht="39.75" customHeight="1" thickBot="1">
      <c r="A42" s="1063"/>
      <c r="B42" s="960"/>
      <c r="C42" s="1056"/>
      <c r="D42" s="1058"/>
      <c r="E42" s="957"/>
      <c r="F42" s="960"/>
      <c r="G42" s="999"/>
      <c r="H42" s="835"/>
      <c r="I42" s="957"/>
      <c r="J42" s="960"/>
      <c r="K42" s="1000"/>
      <c r="L42" s="835"/>
      <c r="M42" s="1004"/>
      <c r="N42" s="961"/>
      <c r="O42" s="540" t="s">
        <v>62</v>
      </c>
      <c r="P42" s="530" t="s">
        <v>29</v>
      </c>
      <c r="Q42" s="985" t="s">
        <v>29</v>
      </c>
      <c r="R42" s="966"/>
      <c r="S42" s="514">
        <v>20000</v>
      </c>
      <c r="T42" s="675"/>
      <c r="U42" s="965" t="s">
        <v>29</v>
      </c>
      <c r="V42" s="966"/>
      <c r="W42" s="514">
        <v>20000</v>
      </c>
      <c r="X42" s="954"/>
      <c r="Y42" s="219"/>
      <c r="Z42" s="80"/>
      <c r="AA42" s="542"/>
      <c r="AB42" s="672"/>
      <c r="AC42" s="140"/>
    </row>
    <row r="43" spans="1:28" ht="39.75" customHeight="1">
      <c r="A43" s="1063"/>
      <c r="B43" s="960"/>
      <c r="C43" s="1056"/>
      <c r="D43" s="1058"/>
      <c r="E43" s="1003"/>
      <c r="F43" s="960"/>
      <c r="G43" s="999"/>
      <c r="H43" s="835"/>
      <c r="I43" s="957"/>
      <c r="J43" s="960"/>
      <c r="K43" s="980" t="s">
        <v>96</v>
      </c>
      <c r="L43" s="983" t="s">
        <v>417</v>
      </c>
      <c r="M43" s="972" t="s">
        <v>411</v>
      </c>
      <c r="N43" s="975" t="s">
        <v>412</v>
      </c>
      <c r="O43" s="540" t="s">
        <v>277</v>
      </c>
      <c r="P43" s="541" t="s">
        <v>278</v>
      </c>
      <c r="Q43" s="1035">
        <v>100</v>
      </c>
      <c r="R43" s="994"/>
      <c r="S43" s="995"/>
      <c r="T43" s="675"/>
      <c r="U43" s="993">
        <v>100</v>
      </c>
      <c r="V43" s="994"/>
      <c r="W43" s="995"/>
      <c r="X43" s="954"/>
      <c r="Y43" s="154"/>
      <c r="Z43" s="154"/>
      <c r="AA43" s="245"/>
      <c r="AB43" s="672"/>
    </row>
    <row r="44" spans="1:29" ht="39.75" customHeight="1" thickBot="1">
      <c r="A44" s="1063"/>
      <c r="B44" s="960"/>
      <c r="C44" s="1056"/>
      <c r="D44" s="1058"/>
      <c r="E44" s="1003"/>
      <c r="F44" s="960"/>
      <c r="G44" s="999"/>
      <c r="H44" s="835"/>
      <c r="I44" s="957"/>
      <c r="J44" s="960"/>
      <c r="K44" s="981"/>
      <c r="L44" s="984"/>
      <c r="M44" s="973"/>
      <c r="N44" s="976"/>
      <c r="O44" s="540" t="s">
        <v>276</v>
      </c>
      <c r="P44" s="538" t="s">
        <v>67</v>
      </c>
      <c r="Q44" s="1028" t="s">
        <v>414</v>
      </c>
      <c r="R44" s="1036"/>
      <c r="S44" s="1037"/>
      <c r="T44" s="675"/>
      <c r="U44" s="1005" t="s">
        <v>413</v>
      </c>
      <c r="V44" s="1036"/>
      <c r="W44" s="1037"/>
      <c r="X44" s="954"/>
      <c r="Y44" s="143"/>
      <c r="Z44" s="143"/>
      <c r="AA44" s="151"/>
      <c r="AB44" s="672"/>
      <c r="AC44" s="140"/>
    </row>
    <row r="45" spans="1:28" ht="39.75" customHeight="1" thickBot="1">
      <c r="A45" s="1063"/>
      <c r="B45" s="960"/>
      <c r="C45" s="1056"/>
      <c r="D45" s="1058"/>
      <c r="E45" s="1003"/>
      <c r="F45" s="960"/>
      <c r="G45" s="1000"/>
      <c r="H45" s="970"/>
      <c r="I45" s="958"/>
      <c r="J45" s="961"/>
      <c r="K45" s="982"/>
      <c r="L45" s="984"/>
      <c r="M45" s="974"/>
      <c r="N45" s="977"/>
      <c r="O45" s="540" t="s">
        <v>62</v>
      </c>
      <c r="P45" s="530" t="s">
        <v>29</v>
      </c>
      <c r="Q45" s="985" t="s">
        <v>29</v>
      </c>
      <c r="R45" s="966"/>
      <c r="S45" s="513"/>
      <c r="T45" s="675"/>
      <c r="U45" s="965" t="s">
        <v>29</v>
      </c>
      <c r="V45" s="966"/>
      <c r="W45" s="651"/>
      <c r="X45" s="954"/>
      <c r="Y45" s="219"/>
      <c r="Z45" s="80"/>
      <c r="AA45" s="543"/>
      <c r="AB45" s="672"/>
    </row>
    <row r="46" spans="1:29" ht="39.75" customHeight="1" thickBot="1">
      <c r="A46" s="1063"/>
      <c r="B46" s="960"/>
      <c r="C46" s="1056"/>
      <c r="D46" s="1058"/>
      <c r="E46" s="1003"/>
      <c r="F46" s="960"/>
      <c r="G46" s="998" t="s">
        <v>102</v>
      </c>
      <c r="H46" s="1001" t="s">
        <v>285</v>
      </c>
      <c r="I46" s="956" t="s">
        <v>103</v>
      </c>
      <c r="J46" s="959" t="s">
        <v>60</v>
      </c>
      <c r="K46" s="251" t="s">
        <v>96</v>
      </c>
      <c r="L46" s="1034" t="s">
        <v>398</v>
      </c>
      <c r="M46" s="1034"/>
      <c r="N46" s="1034"/>
      <c r="O46" s="1034"/>
      <c r="P46" s="1034"/>
      <c r="Q46" s="1038">
        <v>20000</v>
      </c>
      <c r="R46" s="963"/>
      <c r="S46" s="964"/>
      <c r="T46" s="675"/>
      <c r="U46" s="962">
        <v>20000</v>
      </c>
      <c r="V46" s="963"/>
      <c r="W46" s="964"/>
      <c r="X46" s="954"/>
      <c r="Y46" s="214"/>
      <c r="Z46" s="141"/>
      <c r="AA46" s="483"/>
      <c r="AB46" s="672"/>
      <c r="AC46" s="140"/>
    </row>
    <row r="47" spans="1:35" ht="39.75" customHeight="1" thickBot="1">
      <c r="A47" s="1063"/>
      <c r="B47" s="960"/>
      <c r="C47" s="1056"/>
      <c r="D47" s="1068"/>
      <c r="E47" s="1069"/>
      <c r="F47" s="1033"/>
      <c r="G47" s="1030"/>
      <c r="H47" s="1031"/>
      <c r="I47" s="1032"/>
      <c r="J47" s="1033"/>
      <c r="K47" s="528" t="s">
        <v>102</v>
      </c>
      <c r="L47" s="1039" t="s">
        <v>399</v>
      </c>
      <c r="M47" s="1039"/>
      <c r="N47" s="1039"/>
      <c r="O47" s="1039"/>
      <c r="P47" s="1039"/>
      <c r="Q47" s="501" t="s">
        <v>29</v>
      </c>
      <c r="R47" s="815">
        <v>0</v>
      </c>
      <c r="S47" s="509"/>
      <c r="T47" s="676"/>
      <c r="U47" s="680" t="s">
        <v>29</v>
      </c>
      <c r="V47" s="815">
        <v>0</v>
      </c>
      <c r="W47" s="509"/>
      <c r="X47" s="955"/>
      <c r="Y47" s="219">
        <v>156</v>
      </c>
      <c r="Z47" s="814">
        <v>10086</v>
      </c>
      <c r="AA47" s="510">
        <v>68</v>
      </c>
      <c r="AB47" s="673">
        <v>3132</v>
      </c>
      <c r="AF47" s="182"/>
      <c r="AH47" s="182"/>
      <c r="AI47" s="182"/>
    </row>
    <row r="48" spans="28:37" s="5" customFormat="1" ht="12.75">
      <c r="AB48" s="33"/>
      <c r="AC48" s="545"/>
      <c r="AD48" s="545"/>
      <c r="AE48" s="8"/>
      <c r="AF48" s="8"/>
      <c r="AG48" s="8"/>
      <c r="AH48" s="8"/>
      <c r="AI48" s="8"/>
      <c r="AJ48" s="8"/>
      <c r="AK48" s="8"/>
    </row>
    <row r="54" spans="32:35" ht="12.75">
      <c r="AF54" s="182"/>
      <c r="AH54" s="182"/>
      <c r="AI54" s="182"/>
    </row>
    <row r="61" spans="32:35" ht="12.75">
      <c r="AF61" s="182"/>
      <c r="AH61" s="182"/>
      <c r="AI61" s="182"/>
    </row>
    <row r="69" ht="12.75">
      <c r="AK69" s="5"/>
    </row>
    <row r="71" spans="32:35" ht="12.75">
      <c r="AF71" s="182"/>
      <c r="AH71" s="182"/>
      <c r="AI71" s="182"/>
    </row>
    <row r="81" ht="12.75">
      <c r="AJ81" s="5"/>
    </row>
    <row r="82" spans="31:35" ht="12.75">
      <c r="AE82" s="5"/>
      <c r="AF82" s="5"/>
      <c r="AG82" s="5"/>
      <c r="AH82" s="5"/>
      <c r="AI82" s="5"/>
    </row>
  </sheetData>
  <sheetProtection/>
  <mergeCells count="120">
    <mergeCell ref="G29:G30"/>
    <mergeCell ref="A28:A47"/>
    <mergeCell ref="B28:B47"/>
    <mergeCell ref="C28:C31"/>
    <mergeCell ref="D28:D31"/>
    <mergeCell ref="E28:E31"/>
    <mergeCell ref="F28:F31"/>
    <mergeCell ref="C37:C47"/>
    <mergeCell ref="D37:D47"/>
    <mergeCell ref="E37:E47"/>
    <mergeCell ref="L33:L34"/>
    <mergeCell ref="M33:M34"/>
    <mergeCell ref="W34:W35"/>
    <mergeCell ref="S29:S30"/>
    <mergeCell ref="N33:N34"/>
    <mergeCell ref="U30:V30"/>
    <mergeCell ref="Q32:S32"/>
    <mergeCell ref="S34:S35"/>
    <mergeCell ref="C32:C36"/>
    <mergeCell ref="D32:D36"/>
    <mergeCell ref="E32:E36"/>
    <mergeCell ref="F32:F36"/>
    <mergeCell ref="G33:G35"/>
    <mergeCell ref="H33:H35"/>
    <mergeCell ref="L38:P38"/>
    <mergeCell ref="L39:P39"/>
    <mergeCell ref="G40:G45"/>
    <mergeCell ref="H40:H45"/>
    <mergeCell ref="I29:I30"/>
    <mergeCell ref="J29:J30"/>
    <mergeCell ref="I33:I35"/>
    <mergeCell ref="H29:H30"/>
    <mergeCell ref="J33:J35"/>
    <mergeCell ref="K33:K34"/>
    <mergeCell ref="U40:W40"/>
    <mergeCell ref="Q37:S37"/>
    <mergeCell ref="Q38:R38"/>
    <mergeCell ref="Q39:R39"/>
    <mergeCell ref="F37:F47"/>
    <mergeCell ref="G37:G39"/>
    <mergeCell ref="H37:H39"/>
    <mergeCell ref="I37:I39"/>
    <mergeCell ref="J37:J39"/>
    <mergeCell ref="L37:P37"/>
    <mergeCell ref="U42:V42"/>
    <mergeCell ref="U41:W41"/>
    <mergeCell ref="U44:W44"/>
    <mergeCell ref="U36:V36"/>
    <mergeCell ref="Q41:S41"/>
    <mergeCell ref="U43:W43"/>
    <mergeCell ref="Q42:R42"/>
    <mergeCell ref="U38:V38"/>
    <mergeCell ref="U37:W37"/>
    <mergeCell ref="U39:V39"/>
    <mergeCell ref="G46:G47"/>
    <mergeCell ref="H46:H47"/>
    <mergeCell ref="I46:I47"/>
    <mergeCell ref="J46:J47"/>
    <mergeCell ref="L46:P46"/>
    <mergeCell ref="Q40:S40"/>
    <mergeCell ref="Q44:S44"/>
    <mergeCell ref="Q46:S46"/>
    <mergeCell ref="L47:P47"/>
    <mergeCell ref="Q43:S43"/>
    <mergeCell ref="Q45:R45"/>
    <mergeCell ref="Q20:T20"/>
    <mergeCell ref="Q21:T21"/>
    <mergeCell ref="Q22:S22"/>
    <mergeCell ref="Q23:S23"/>
    <mergeCell ref="T23:T27"/>
    <mergeCell ref="Q24:S24"/>
    <mergeCell ref="Q25:S25"/>
    <mergeCell ref="Q34:R35"/>
    <mergeCell ref="Q31:R31"/>
    <mergeCell ref="U20:X20"/>
    <mergeCell ref="U21:X21"/>
    <mergeCell ref="U22:W22"/>
    <mergeCell ref="U23:W23"/>
    <mergeCell ref="X23:X27"/>
    <mergeCell ref="Q28:S28"/>
    <mergeCell ref="K40:K42"/>
    <mergeCell ref="L40:L42"/>
    <mergeCell ref="M40:M42"/>
    <mergeCell ref="N40:N42"/>
    <mergeCell ref="U34:V35"/>
    <mergeCell ref="U28:W28"/>
    <mergeCell ref="Q29:R29"/>
    <mergeCell ref="Q30:R30"/>
    <mergeCell ref="Q33:R33"/>
    <mergeCell ref="U29:V29"/>
    <mergeCell ref="K43:K45"/>
    <mergeCell ref="L43:L45"/>
    <mergeCell ref="AA8:AA12"/>
    <mergeCell ref="Q36:R36"/>
    <mergeCell ref="Y20:AB20"/>
    <mergeCell ref="Y21:AB21"/>
    <mergeCell ref="AB8:AB13"/>
    <mergeCell ref="A16:AB16"/>
    <mergeCell ref="U32:W32"/>
    <mergeCell ref="U33:V33"/>
    <mergeCell ref="Y22:AA22"/>
    <mergeCell ref="Y23:AA23"/>
    <mergeCell ref="AB23:AB27"/>
    <mergeCell ref="Y24:AA24"/>
    <mergeCell ref="M43:M45"/>
    <mergeCell ref="N43:N45"/>
    <mergeCell ref="Y25:AA25"/>
    <mergeCell ref="U24:W24"/>
    <mergeCell ref="U25:W25"/>
    <mergeCell ref="U31:V31"/>
    <mergeCell ref="Z8:Z9"/>
    <mergeCell ref="Z11:Z12"/>
    <mergeCell ref="A17:AB17"/>
    <mergeCell ref="A18:AB18"/>
    <mergeCell ref="W29:W30"/>
    <mergeCell ref="X28:X47"/>
    <mergeCell ref="I40:I45"/>
    <mergeCell ref="J40:J45"/>
    <mergeCell ref="U46:W46"/>
    <mergeCell ref="U45:V45"/>
  </mergeCells>
  <printOptions horizontalCentered="1" verticalCentered="1"/>
  <pageMargins left="0.23" right="0.15748031496062992" top="0.15748031496062992" bottom="0.15748031496062992" header="0.15748031496062992" footer="0"/>
  <pageSetup fitToHeight="2" horizontalDpi="600" verticalDpi="600" orientation="landscape" paperSize="9" scale="37" r:id="rId1"/>
  <headerFooter alignWithMargins="0">
    <oddHeader>&amp;C&amp;"Arial,Bold"&amp;12PHOURSU IT00</oddHeader>
  </headerFooter>
</worksheet>
</file>

<file path=xl/worksheets/sheet5.xml><?xml version="1.0" encoding="utf-8"?>
<worksheet xmlns="http://schemas.openxmlformats.org/spreadsheetml/2006/main" xmlns:r="http://schemas.openxmlformats.org/officeDocument/2006/relationships">
  <dimension ref="A1:CD52"/>
  <sheetViews>
    <sheetView view="pageBreakPreview" zoomScale="75" zoomScaleSheetLayoutView="75" zoomScalePageLayoutView="0" workbookViewId="0" topLeftCell="A1">
      <selection activeCell="A1" sqref="A1"/>
    </sheetView>
  </sheetViews>
  <sheetFormatPr defaultColWidth="9.140625" defaultRowHeight="12.75"/>
  <cols>
    <col min="1" max="1" width="11.8515625" style="379" customWidth="1"/>
    <col min="2" max="2" width="4.7109375" style="379" customWidth="1"/>
    <col min="3" max="3" width="3.8515625" style="379" customWidth="1"/>
    <col min="4" max="4" width="8.7109375" style="379" customWidth="1"/>
    <col min="5" max="5" width="4.00390625" style="379" customWidth="1"/>
    <col min="6" max="6" width="4.7109375" style="379" customWidth="1"/>
    <col min="7" max="7" width="6.421875" style="379" customWidth="1"/>
    <col min="8" max="8" width="8.00390625" style="379" customWidth="1"/>
    <col min="9" max="9" width="2.8515625" style="379" customWidth="1"/>
    <col min="10" max="10" width="7.00390625" style="379" customWidth="1"/>
    <col min="11" max="11" width="5.8515625" style="379" customWidth="1"/>
    <col min="12" max="12" width="7.28125" style="379" customWidth="1"/>
    <col min="13" max="13" width="3.28125" style="379" customWidth="1"/>
    <col min="14" max="14" width="5.28125" style="379" customWidth="1"/>
    <col min="15" max="15" width="5.421875" style="379" customWidth="1"/>
    <col min="16" max="16" width="11.8515625" style="379" customWidth="1"/>
    <col min="17" max="17" width="18.140625" style="379" customWidth="1"/>
    <col min="18" max="18" width="2.140625" style="384" customWidth="1"/>
    <col min="19" max="19" width="5.7109375" style="384" customWidth="1"/>
    <col min="20" max="20" width="5.421875" style="388" customWidth="1"/>
    <col min="21" max="21" width="4.7109375" style="389" customWidth="1"/>
    <col min="22" max="22" width="8.140625" style="389" customWidth="1"/>
    <col min="23" max="23" width="6.8515625" style="384" customWidth="1"/>
    <col min="24" max="24" width="6.8515625" style="388" customWidth="1"/>
    <col min="25" max="25" width="8.57421875" style="389" customWidth="1"/>
    <col min="26" max="26" width="7.57421875" style="389" customWidth="1"/>
    <col min="27" max="27" width="7.28125" style="384" customWidth="1"/>
    <col min="28" max="28" width="5.140625" style="388" customWidth="1"/>
    <col min="29" max="29" width="6.8515625" style="389" customWidth="1"/>
    <col min="30" max="30" width="9.140625" style="389" customWidth="1"/>
    <col min="31" max="31" width="7.140625" style="384" customWidth="1"/>
    <col min="32" max="32" width="5.140625" style="388" customWidth="1"/>
    <col min="33" max="33" width="6.8515625" style="389" customWidth="1"/>
    <col min="34" max="34" width="18.00390625" style="389" customWidth="1"/>
    <col min="35" max="36" width="12.8515625" style="389" customWidth="1"/>
    <col min="37" max="37" width="17.00390625" style="389" customWidth="1"/>
    <col min="38" max="82" width="9.140625" style="389" customWidth="1"/>
    <col min="83" max="16384" width="9.140625" style="379" customWidth="1"/>
  </cols>
  <sheetData>
    <row r="1" ht="12.75">
      <c r="A1" s="377" t="s">
        <v>486</v>
      </c>
    </row>
    <row r="2" spans="1:16" s="376" customFormat="1" ht="12.75">
      <c r="A2" s="375" t="s">
        <v>371</v>
      </c>
      <c r="E2" s="375"/>
      <c r="I2" s="377"/>
      <c r="P2" s="378"/>
    </row>
    <row r="3" spans="1:16" s="376" customFormat="1" ht="12.75">
      <c r="A3" s="379" t="s">
        <v>333</v>
      </c>
      <c r="B3" s="376" t="s">
        <v>58</v>
      </c>
      <c r="P3" s="378"/>
    </row>
    <row r="4" spans="10:16" s="376" customFormat="1" ht="12.75">
      <c r="J4" s="379"/>
      <c r="P4" s="378"/>
    </row>
    <row r="5" spans="2:16" s="376" customFormat="1" ht="12.75">
      <c r="B5" s="380" t="s">
        <v>328</v>
      </c>
      <c r="F5" s="381"/>
      <c r="J5" s="379" t="s">
        <v>329</v>
      </c>
      <c r="P5" s="378"/>
    </row>
    <row r="6" spans="1:38" s="376" customFormat="1" ht="12.75">
      <c r="A6" s="382">
        <v>-1</v>
      </c>
      <c r="B6" s="382" t="s">
        <v>28</v>
      </c>
      <c r="C6" s="379"/>
      <c r="D6" s="383"/>
      <c r="E6" s="382"/>
      <c r="F6" s="384"/>
      <c r="G6" s="382"/>
      <c r="H6" s="383"/>
      <c r="I6" s="382"/>
      <c r="J6" s="385" t="s">
        <v>330</v>
      </c>
      <c r="K6" s="382"/>
      <c r="L6" s="383"/>
      <c r="M6" s="383"/>
      <c r="N6" s="383"/>
      <c r="O6" s="383"/>
      <c r="P6" s="386"/>
      <c r="Q6" s="387"/>
      <c r="S6" s="384"/>
      <c r="T6" s="388"/>
      <c r="W6" s="384"/>
      <c r="X6" s="388"/>
      <c r="Z6" s="389"/>
      <c r="AA6" s="384"/>
      <c r="AB6" s="388"/>
      <c r="AE6" s="384"/>
      <c r="AF6" s="388"/>
      <c r="AI6" s="472">
        <f>SUM(AL44:AL52)</f>
        <v>3132</v>
      </c>
      <c r="AJ6" s="472">
        <f>SUM(AI6)</f>
        <v>3132</v>
      </c>
      <c r="AK6" s="472">
        <f>SUM(AJ6)</f>
        <v>3132</v>
      </c>
      <c r="AL6" s="472">
        <f>SUM(AK6)</f>
        <v>3132</v>
      </c>
    </row>
    <row r="7" spans="1:38" s="376" customFormat="1" ht="12.75">
      <c r="A7" s="390">
        <v>0</v>
      </c>
      <c r="B7" s="391" t="s">
        <v>274</v>
      </c>
      <c r="C7" s="379"/>
      <c r="D7" s="383"/>
      <c r="E7" s="390"/>
      <c r="F7" s="384"/>
      <c r="G7" s="390"/>
      <c r="H7" s="383"/>
      <c r="I7" s="390"/>
      <c r="J7" s="384"/>
      <c r="K7" s="382"/>
      <c r="L7" s="383"/>
      <c r="M7" s="383"/>
      <c r="N7" s="383"/>
      <c r="O7" s="383"/>
      <c r="P7" s="386"/>
      <c r="Q7" s="387"/>
      <c r="S7" s="384"/>
      <c r="T7" s="388"/>
      <c r="W7" s="384"/>
      <c r="X7" s="388"/>
      <c r="Z7" s="389"/>
      <c r="AA7" s="384"/>
      <c r="AB7" s="388"/>
      <c r="AE7" s="384"/>
      <c r="AF7" s="388"/>
      <c r="AI7" s="626">
        <f>SUM(AJ50)</f>
        <v>9999</v>
      </c>
      <c r="AJ7" s="1078">
        <f>SUM(AI7:AI9)</f>
        <v>17384</v>
      </c>
      <c r="AK7" s="1078">
        <f>SUM(AJ7:AJ11)</f>
        <v>17758</v>
      </c>
      <c r="AL7" s="1075">
        <f>SUM(AK7:AK12)</f>
        <v>17769</v>
      </c>
    </row>
    <row r="8" spans="1:38" s="376" customFormat="1" ht="12.75">
      <c r="A8" s="392" t="s">
        <v>335</v>
      </c>
      <c r="B8" s="391" t="s">
        <v>273</v>
      </c>
      <c r="C8" s="379"/>
      <c r="D8" s="383"/>
      <c r="E8" s="392"/>
      <c r="F8" s="384"/>
      <c r="G8" s="390"/>
      <c r="H8" s="383"/>
      <c r="I8" s="393"/>
      <c r="J8" s="384"/>
      <c r="K8" s="382"/>
      <c r="L8" s="383"/>
      <c r="M8" s="383"/>
      <c r="N8" s="383"/>
      <c r="O8" s="383"/>
      <c r="P8" s="386"/>
      <c r="Q8" s="387"/>
      <c r="S8" s="384"/>
      <c r="T8" s="388"/>
      <c r="W8" s="384"/>
      <c r="X8" s="388"/>
      <c r="Z8" s="389"/>
      <c r="AA8" s="384"/>
      <c r="AB8" s="388"/>
      <c r="AE8" s="384"/>
      <c r="AF8" s="388"/>
      <c r="AI8" s="626">
        <f>SUM(AI45:AJ45)</f>
        <v>7337</v>
      </c>
      <c r="AJ8" s="1078"/>
      <c r="AK8" s="1078"/>
      <c r="AL8" s="1076"/>
    </row>
    <row r="9" spans="1:38" s="376" customFormat="1" ht="12.75">
      <c r="A9" s="392">
        <v>5200</v>
      </c>
      <c r="B9" s="390" t="s">
        <v>331</v>
      </c>
      <c r="C9" s="379"/>
      <c r="D9" s="383"/>
      <c r="E9" s="392"/>
      <c r="F9" s="384"/>
      <c r="G9" s="390"/>
      <c r="H9" s="383"/>
      <c r="I9" s="393"/>
      <c r="J9" s="384"/>
      <c r="K9" s="382"/>
      <c r="L9" s="383"/>
      <c r="M9" s="383"/>
      <c r="N9" s="383"/>
      <c r="O9" s="383"/>
      <c r="P9" s="386"/>
      <c r="Q9" s="387"/>
      <c r="S9" s="384"/>
      <c r="T9" s="388"/>
      <c r="W9" s="384"/>
      <c r="X9" s="388"/>
      <c r="Z9" s="389"/>
      <c r="AA9" s="384"/>
      <c r="AB9" s="388"/>
      <c r="AE9" s="384"/>
      <c r="AF9" s="388"/>
      <c r="AI9" s="626">
        <f>SUM(AI44:AK44)</f>
        <v>48</v>
      </c>
      <c r="AJ9" s="1078"/>
      <c r="AK9" s="1078"/>
      <c r="AL9" s="1076"/>
    </row>
    <row r="10" spans="1:38" s="376" customFormat="1" ht="12.75">
      <c r="A10" s="392" t="s">
        <v>391</v>
      </c>
      <c r="B10" s="391" t="s">
        <v>393</v>
      </c>
      <c r="C10" s="379"/>
      <c r="D10" s="383"/>
      <c r="E10" s="392"/>
      <c r="F10" s="384"/>
      <c r="G10" s="390"/>
      <c r="H10" s="383"/>
      <c r="I10" s="393"/>
      <c r="J10" s="384"/>
      <c r="K10" s="382"/>
      <c r="L10" s="383"/>
      <c r="M10" s="383"/>
      <c r="N10" s="383"/>
      <c r="O10" s="383"/>
      <c r="P10" s="386"/>
      <c r="Q10" s="387"/>
      <c r="S10" s="384"/>
      <c r="T10" s="388"/>
      <c r="W10" s="384"/>
      <c r="X10" s="388"/>
      <c r="Z10" s="389"/>
      <c r="AA10" s="384"/>
      <c r="AB10" s="388"/>
      <c r="AE10" s="384"/>
      <c r="AF10" s="388"/>
      <c r="AI10" s="626">
        <f>SUM(AI46:AJ47)</f>
        <v>298</v>
      </c>
      <c r="AJ10" s="627">
        <f>AI10</f>
        <v>298</v>
      </c>
      <c r="AK10" s="1078"/>
      <c r="AL10" s="1076"/>
    </row>
    <row r="11" spans="1:38" s="376" customFormat="1" ht="12.75">
      <c r="A11" s="392" t="s">
        <v>392</v>
      </c>
      <c r="B11" s="391" t="s">
        <v>390</v>
      </c>
      <c r="C11" s="379"/>
      <c r="D11" s="383"/>
      <c r="E11" s="392"/>
      <c r="F11" s="384"/>
      <c r="G11" s="390"/>
      <c r="H11" s="383"/>
      <c r="I11" s="393"/>
      <c r="J11" s="384"/>
      <c r="K11" s="382"/>
      <c r="L11" s="383"/>
      <c r="M11" s="383"/>
      <c r="N11" s="383"/>
      <c r="O11" s="383"/>
      <c r="P11" s="386"/>
      <c r="Q11" s="387"/>
      <c r="S11" s="384"/>
      <c r="T11" s="388"/>
      <c r="W11" s="384"/>
      <c r="X11" s="388"/>
      <c r="Z11" s="389"/>
      <c r="AA11" s="384"/>
      <c r="AB11" s="388"/>
      <c r="AE11" s="384"/>
      <c r="AF11" s="388"/>
      <c r="AI11" s="626">
        <f>SUM(AI48:AJ48,AK45:AK52)</f>
        <v>76</v>
      </c>
      <c r="AJ11" s="627">
        <f>AI11</f>
        <v>76</v>
      </c>
      <c r="AK11" s="1078"/>
      <c r="AL11" s="1076"/>
    </row>
    <row r="12" spans="1:38" s="376" customFormat="1" ht="12.75" customHeight="1">
      <c r="A12" s="394" t="s">
        <v>29</v>
      </c>
      <c r="B12" s="382" t="s">
        <v>30</v>
      </c>
      <c r="C12" s="379"/>
      <c r="E12" s="394"/>
      <c r="F12" s="384"/>
      <c r="G12" s="382"/>
      <c r="I12" s="394"/>
      <c r="J12" s="384"/>
      <c r="K12" s="382"/>
      <c r="P12" s="378"/>
      <c r="Q12" s="395"/>
      <c r="S12" s="384"/>
      <c r="T12" s="388"/>
      <c r="W12" s="384"/>
      <c r="X12" s="388"/>
      <c r="Z12" s="389"/>
      <c r="AA12" s="384"/>
      <c r="AB12" s="388"/>
      <c r="AE12" s="384"/>
      <c r="AF12" s="388"/>
      <c r="AI12" s="473">
        <f>SUM(AI49:AJ49,AI50)</f>
        <v>11</v>
      </c>
      <c r="AJ12" s="473">
        <f>SUM(AI12)</f>
        <v>11</v>
      </c>
      <c r="AK12" s="473">
        <f>SUM(AJ12)</f>
        <v>11</v>
      </c>
      <c r="AL12" s="1077"/>
    </row>
    <row r="13" spans="1:38" s="376" customFormat="1" ht="13.5" thickBot="1">
      <c r="A13" s="396"/>
      <c r="B13" s="397"/>
      <c r="E13" s="396"/>
      <c r="F13" s="397"/>
      <c r="I13" s="396"/>
      <c r="J13" s="397"/>
      <c r="P13" s="378"/>
      <c r="Q13" s="398"/>
      <c r="S13" s="384"/>
      <c r="T13" s="388"/>
      <c r="W13" s="384"/>
      <c r="X13" s="388"/>
      <c r="Z13" s="389"/>
      <c r="AA13" s="384"/>
      <c r="AB13" s="388"/>
      <c r="AE13" s="384"/>
      <c r="AF13" s="388"/>
      <c r="AL13" s="474">
        <f>SUM(AL6:AL12)</f>
        <v>20901</v>
      </c>
    </row>
    <row r="14" spans="1:37" s="376" customFormat="1" ht="13.5" thickTop="1">
      <c r="A14" s="396"/>
      <c r="B14" s="397"/>
      <c r="E14" s="396"/>
      <c r="F14" s="397"/>
      <c r="I14" s="396"/>
      <c r="J14" s="397"/>
      <c r="P14" s="378"/>
      <c r="Q14" s="398"/>
      <c r="S14" s="384"/>
      <c r="T14" s="388"/>
      <c r="W14" s="384"/>
      <c r="X14" s="388"/>
      <c r="AA14" s="384"/>
      <c r="AB14" s="388"/>
      <c r="AE14" s="384"/>
      <c r="AF14" s="388"/>
      <c r="AK14" s="399"/>
    </row>
    <row r="15" spans="1:38" s="376" customFormat="1" ht="27.75" customHeight="1">
      <c r="A15" s="1074" t="s">
        <v>423</v>
      </c>
      <c r="B15" s="1074"/>
      <c r="C15" s="1074"/>
      <c r="D15" s="1074"/>
      <c r="E15" s="1074"/>
      <c r="F15" s="1074"/>
      <c r="G15" s="1074"/>
      <c r="H15" s="1074"/>
      <c r="I15" s="1074"/>
      <c r="J15" s="1074"/>
      <c r="K15" s="1074"/>
      <c r="L15" s="1074"/>
      <c r="M15" s="1074"/>
      <c r="N15" s="1074"/>
      <c r="O15" s="1074"/>
      <c r="P15" s="1074"/>
      <c r="Q15" s="1074"/>
      <c r="R15" s="1074"/>
      <c r="S15" s="1074"/>
      <c r="T15" s="1074"/>
      <c r="U15" s="1074"/>
      <c r="V15" s="1074"/>
      <c r="W15" s="1074"/>
      <c r="X15" s="1074"/>
      <c r="Y15" s="1074"/>
      <c r="Z15" s="1074"/>
      <c r="AA15" s="1074"/>
      <c r="AB15" s="1074"/>
      <c r="AC15" s="1074"/>
      <c r="AD15" s="1074"/>
      <c r="AE15" s="1074"/>
      <c r="AF15" s="1074"/>
      <c r="AG15" s="1074"/>
      <c r="AH15" s="1074"/>
      <c r="AI15" s="1074"/>
      <c r="AJ15" s="1074"/>
      <c r="AK15" s="1074"/>
      <c r="AL15" s="1074"/>
    </row>
    <row r="16" spans="1:38" s="376" customFormat="1" ht="26.25" customHeight="1">
      <c r="A16" s="1074" t="s">
        <v>424</v>
      </c>
      <c r="B16" s="1074"/>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c r="AK16" s="1074"/>
      <c r="AL16" s="1074"/>
    </row>
    <row r="17" spans="1:17" s="376" customFormat="1" ht="13.5" thickBot="1">
      <c r="A17" s="396"/>
      <c r="B17" s="397"/>
      <c r="E17" s="396"/>
      <c r="F17" s="397"/>
      <c r="I17" s="396"/>
      <c r="J17" s="397"/>
      <c r="P17" s="378"/>
      <c r="Q17" s="398"/>
    </row>
    <row r="18" spans="1:38" ht="12.75" customHeight="1">
      <c r="A18" s="377" t="s">
        <v>486</v>
      </c>
      <c r="B18" s="400"/>
      <c r="C18" s="400"/>
      <c r="D18" s="400"/>
      <c r="E18" s="400"/>
      <c r="F18" s="400"/>
      <c r="G18" s="400"/>
      <c r="H18" s="400"/>
      <c r="I18" s="400"/>
      <c r="J18" s="400"/>
      <c r="K18" s="400"/>
      <c r="L18" s="400"/>
      <c r="M18" s="400"/>
      <c r="N18" s="400"/>
      <c r="O18" s="400"/>
      <c r="P18" s="401"/>
      <c r="Q18" s="1145" t="s">
        <v>95</v>
      </c>
      <c r="S18" s="400"/>
      <c r="T18" s="400"/>
      <c r="U18" s="400"/>
      <c r="V18" s="400"/>
      <c r="W18" s="400"/>
      <c r="X18" s="400"/>
      <c r="Y18" s="400"/>
      <c r="Z18" s="400"/>
      <c r="AA18" s="400"/>
      <c r="AB18" s="400"/>
      <c r="AC18" s="400"/>
      <c r="AD18" s="400"/>
      <c r="AE18" s="400"/>
      <c r="AF18" s="400"/>
      <c r="AG18" s="400"/>
      <c r="AH18" s="401"/>
      <c r="AI18" s="902" t="s">
        <v>44</v>
      </c>
      <c r="AJ18" s="902"/>
      <c r="AK18" s="902"/>
      <c r="AL18" s="904"/>
    </row>
    <row r="19" spans="1:38" ht="12.75">
      <c r="A19" s="400"/>
      <c r="B19" s="400"/>
      <c r="C19" s="400"/>
      <c r="D19" s="400"/>
      <c r="E19" s="400"/>
      <c r="F19" s="400"/>
      <c r="G19" s="400"/>
      <c r="H19" s="400"/>
      <c r="I19" s="400"/>
      <c r="J19" s="400"/>
      <c r="K19" s="400"/>
      <c r="L19" s="400"/>
      <c r="M19" s="400"/>
      <c r="N19" s="400"/>
      <c r="O19" s="400"/>
      <c r="P19" s="401"/>
      <c r="Q19" s="1146"/>
      <c r="S19" s="400"/>
      <c r="T19" s="400"/>
      <c r="U19" s="400"/>
      <c r="V19" s="400"/>
      <c r="W19" s="400"/>
      <c r="X19" s="400"/>
      <c r="Y19" s="400"/>
      <c r="Z19" s="400"/>
      <c r="AA19" s="400"/>
      <c r="AB19" s="400"/>
      <c r="AC19" s="400"/>
      <c r="AD19" s="400"/>
      <c r="AE19" s="400"/>
      <c r="AF19" s="400"/>
      <c r="AG19" s="400"/>
      <c r="AH19" s="401"/>
      <c r="AI19" s="906" t="s">
        <v>45</v>
      </c>
      <c r="AJ19" s="906"/>
      <c r="AK19" s="906"/>
      <c r="AL19" s="908"/>
    </row>
    <row r="20" spans="1:38" ht="12.75">
      <c r="A20" s="400"/>
      <c r="B20" s="400"/>
      <c r="C20" s="400"/>
      <c r="D20" s="400"/>
      <c r="E20" s="400"/>
      <c r="F20" s="400"/>
      <c r="G20" s="400"/>
      <c r="H20" s="400"/>
      <c r="I20" s="400"/>
      <c r="J20" s="400"/>
      <c r="K20" s="400"/>
      <c r="L20" s="400"/>
      <c r="M20" s="400"/>
      <c r="N20" s="400"/>
      <c r="O20" s="400"/>
      <c r="P20" s="401"/>
      <c r="Q20" s="1146"/>
      <c r="S20" s="400"/>
      <c r="T20" s="400"/>
      <c r="U20" s="400"/>
      <c r="V20" s="400"/>
      <c r="W20" s="400"/>
      <c r="X20" s="400"/>
      <c r="Y20" s="400"/>
      <c r="Z20" s="400"/>
      <c r="AA20" s="400"/>
      <c r="AB20" s="400"/>
      <c r="AC20" s="400"/>
      <c r="AD20" s="400"/>
      <c r="AE20" s="400"/>
      <c r="AF20" s="400"/>
      <c r="AG20" s="400"/>
      <c r="AH20" s="401"/>
      <c r="AI20" s="906" t="s">
        <v>46</v>
      </c>
      <c r="AJ20" s="906"/>
      <c r="AK20" s="1093"/>
      <c r="AL20" s="402" t="s">
        <v>48</v>
      </c>
    </row>
    <row r="21" spans="1:38" ht="12.75" customHeight="1">
      <c r="A21" s="400"/>
      <c r="B21" s="400"/>
      <c r="C21" s="400"/>
      <c r="D21" s="400"/>
      <c r="E21" s="400"/>
      <c r="F21" s="400"/>
      <c r="G21" s="400"/>
      <c r="H21" s="400"/>
      <c r="I21" s="400"/>
      <c r="J21" s="400"/>
      <c r="K21" s="400"/>
      <c r="L21" s="400"/>
      <c r="M21" s="400"/>
      <c r="N21" s="400"/>
      <c r="O21" s="400"/>
      <c r="P21" s="401"/>
      <c r="Q21" s="1146"/>
      <c r="S21" s="400"/>
      <c r="T21" s="400"/>
      <c r="U21" s="400"/>
      <c r="V21" s="400"/>
      <c r="W21" s="400"/>
      <c r="X21" s="400"/>
      <c r="Y21" s="400"/>
      <c r="Z21" s="400"/>
      <c r="AA21" s="400"/>
      <c r="AB21" s="400"/>
      <c r="AC21" s="400"/>
      <c r="AD21" s="400"/>
      <c r="AE21" s="400"/>
      <c r="AF21" s="400"/>
      <c r="AG21" s="400"/>
      <c r="AH21" s="401"/>
      <c r="AI21" s="1138" t="s">
        <v>47</v>
      </c>
      <c r="AJ21" s="1138"/>
      <c r="AK21" s="1139"/>
      <c r="AL21" s="1140" t="s">
        <v>49</v>
      </c>
    </row>
    <row r="22" spans="1:38" ht="12.75" customHeight="1">
      <c r="A22" s="400"/>
      <c r="B22" s="400"/>
      <c r="C22" s="400"/>
      <c r="D22" s="400"/>
      <c r="E22" s="400"/>
      <c r="F22" s="400"/>
      <c r="G22" s="400"/>
      <c r="H22" s="400"/>
      <c r="I22" s="400"/>
      <c r="J22" s="400"/>
      <c r="K22" s="400"/>
      <c r="L22" s="400"/>
      <c r="M22" s="400"/>
      <c r="N22" s="400"/>
      <c r="O22" s="400"/>
      <c r="P22" s="401"/>
      <c r="Q22" s="1146"/>
      <c r="S22" s="400"/>
      <c r="T22" s="400"/>
      <c r="U22" s="400"/>
      <c r="V22" s="400"/>
      <c r="W22" s="400"/>
      <c r="X22" s="400"/>
      <c r="Y22" s="400"/>
      <c r="Z22" s="400"/>
      <c r="AA22" s="400"/>
      <c r="AB22" s="400"/>
      <c r="AC22" s="400"/>
      <c r="AD22" s="400"/>
      <c r="AE22" s="400"/>
      <c r="AF22" s="400"/>
      <c r="AG22" s="400"/>
      <c r="AH22" s="401"/>
      <c r="AI22" s="1142" t="s">
        <v>32</v>
      </c>
      <c r="AJ22" s="1142"/>
      <c r="AK22" s="1143"/>
      <c r="AL22" s="1140"/>
    </row>
    <row r="23" spans="1:38" ht="12.75" customHeight="1">
      <c r="A23" s="400"/>
      <c r="B23" s="400"/>
      <c r="C23" s="400"/>
      <c r="D23" s="400"/>
      <c r="E23" s="400"/>
      <c r="F23" s="400"/>
      <c r="G23" s="400"/>
      <c r="H23" s="400"/>
      <c r="I23" s="400"/>
      <c r="J23" s="400"/>
      <c r="K23" s="400"/>
      <c r="L23" s="400"/>
      <c r="M23" s="400"/>
      <c r="N23" s="400"/>
      <c r="O23" s="400"/>
      <c r="P23" s="401"/>
      <c r="Q23" s="1146"/>
      <c r="S23" s="400"/>
      <c r="T23" s="400"/>
      <c r="U23" s="400"/>
      <c r="V23" s="400"/>
      <c r="W23" s="400"/>
      <c r="X23" s="400"/>
      <c r="Y23" s="400"/>
      <c r="Z23" s="400"/>
      <c r="AA23" s="400"/>
      <c r="AB23" s="400"/>
      <c r="AC23" s="400"/>
      <c r="AD23" s="400"/>
      <c r="AE23" s="400"/>
      <c r="AF23" s="400"/>
      <c r="AG23" s="400"/>
      <c r="AH23" s="401"/>
      <c r="AI23" s="1091" t="s">
        <v>68</v>
      </c>
      <c r="AJ23" s="1091"/>
      <c r="AK23" s="1092"/>
      <c r="AL23" s="1140"/>
    </row>
    <row r="24" spans="1:38" ht="12.75">
      <c r="A24" s="400"/>
      <c r="B24" s="400"/>
      <c r="C24" s="400"/>
      <c r="D24" s="400"/>
      <c r="E24" s="400"/>
      <c r="F24" s="400"/>
      <c r="G24" s="400"/>
      <c r="H24" s="400"/>
      <c r="I24" s="400"/>
      <c r="J24" s="400"/>
      <c r="K24" s="400"/>
      <c r="L24" s="400"/>
      <c r="M24" s="400"/>
      <c r="N24" s="400"/>
      <c r="O24" s="400"/>
      <c r="P24" s="401"/>
      <c r="Q24" s="1146"/>
      <c r="S24" s="400"/>
      <c r="T24" s="400"/>
      <c r="U24" s="400"/>
      <c r="V24" s="400"/>
      <c r="W24" s="400"/>
      <c r="X24" s="400"/>
      <c r="Y24" s="400"/>
      <c r="Z24" s="400"/>
      <c r="AA24" s="400"/>
      <c r="AB24" s="400"/>
      <c r="AC24" s="400"/>
      <c r="AD24" s="400"/>
      <c r="AE24" s="400"/>
      <c r="AF24" s="400"/>
      <c r="AG24" s="400"/>
      <c r="AH24" s="401"/>
      <c r="AI24" s="403" t="s">
        <v>75</v>
      </c>
      <c r="AJ24" s="404" t="s">
        <v>70</v>
      </c>
      <c r="AK24" s="404">
        <v>19</v>
      </c>
      <c r="AL24" s="1140"/>
    </row>
    <row r="25" spans="1:38" ht="27" customHeight="1" thickBot="1">
      <c r="A25" s="405"/>
      <c r="B25" s="405"/>
      <c r="C25" s="405"/>
      <c r="D25" s="405"/>
      <c r="E25" s="405"/>
      <c r="F25" s="405"/>
      <c r="G25" s="405"/>
      <c r="H25" s="405"/>
      <c r="I25" s="405"/>
      <c r="J25" s="405"/>
      <c r="K25" s="405"/>
      <c r="L25" s="405"/>
      <c r="M25" s="405"/>
      <c r="N25" s="405"/>
      <c r="O25" s="405"/>
      <c r="P25" s="406"/>
      <c r="Q25" s="1147"/>
      <c r="S25" s="405"/>
      <c r="T25" s="405"/>
      <c r="U25" s="405"/>
      <c r="V25" s="405"/>
      <c r="W25" s="405"/>
      <c r="X25" s="405"/>
      <c r="Y25" s="405"/>
      <c r="Z25" s="405"/>
      <c r="AA25" s="405"/>
      <c r="AB25" s="405"/>
      <c r="AC25" s="405"/>
      <c r="AD25" s="405"/>
      <c r="AE25" s="405"/>
      <c r="AF25" s="405"/>
      <c r="AG25" s="405"/>
      <c r="AH25" s="406"/>
      <c r="AI25" s="407" t="s">
        <v>69</v>
      </c>
      <c r="AJ25" s="408" t="s">
        <v>71</v>
      </c>
      <c r="AK25" s="408" t="s">
        <v>43</v>
      </c>
      <c r="AL25" s="1140"/>
    </row>
    <row r="26" spans="1:82" ht="40.5" customHeight="1" thickBot="1">
      <c r="A26" s="1129" t="s">
        <v>325</v>
      </c>
      <c r="B26" s="839" t="s">
        <v>332</v>
      </c>
      <c r="C26" s="839" t="s">
        <v>520</v>
      </c>
      <c r="D26" s="1134" t="s">
        <v>326</v>
      </c>
      <c r="E26" s="921" t="s">
        <v>77</v>
      </c>
      <c r="F26" s="839" t="s">
        <v>93</v>
      </c>
      <c r="G26" s="1125">
        <v>1</v>
      </c>
      <c r="H26" s="912" t="s">
        <v>282</v>
      </c>
      <c r="I26" s="921" t="s">
        <v>65</v>
      </c>
      <c r="J26" s="839" t="s">
        <v>91</v>
      </c>
      <c r="K26" s="409" t="s">
        <v>66</v>
      </c>
      <c r="L26" s="410" t="s">
        <v>67</v>
      </c>
      <c r="M26" s="411"/>
      <c r="N26" s="411"/>
      <c r="O26" s="411"/>
      <c r="P26" s="412"/>
      <c r="Q26" s="413" t="s">
        <v>94</v>
      </c>
      <c r="R26" s="414"/>
      <c r="S26" s="1126" t="s">
        <v>103</v>
      </c>
      <c r="T26" s="840" t="s">
        <v>60</v>
      </c>
      <c r="U26" s="910" t="s">
        <v>96</v>
      </c>
      <c r="V26" s="934" t="s">
        <v>18</v>
      </c>
      <c r="W26" s="1114" t="s">
        <v>24</v>
      </c>
      <c r="X26" s="840" t="s">
        <v>22</v>
      </c>
      <c r="Y26" s="416" t="s">
        <v>20</v>
      </c>
      <c r="Z26" s="417" t="s">
        <v>279</v>
      </c>
      <c r="AA26" s="418"/>
      <c r="AB26" s="418"/>
      <c r="AC26" s="419"/>
      <c r="AD26" s="417"/>
      <c r="AE26" s="418"/>
      <c r="AF26" s="418"/>
      <c r="AG26" s="419"/>
      <c r="AH26" s="420"/>
      <c r="AI26" s="1150">
        <v>5200</v>
      </c>
      <c r="AJ26" s="1151"/>
      <c r="AK26" s="1152"/>
      <c r="AL26" s="1070">
        <v>-1</v>
      </c>
      <c r="CA26" s="379"/>
      <c r="CB26" s="379"/>
      <c r="CC26" s="379"/>
      <c r="CD26" s="379"/>
    </row>
    <row r="27" spans="1:82" ht="40.5" customHeight="1" thickBot="1">
      <c r="A27" s="1130"/>
      <c r="B27" s="1130"/>
      <c r="C27" s="1132"/>
      <c r="D27" s="1135"/>
      <c r="E27" s="922"/>
      <c r="F27" s="840"/>
      <c r="G27" s="1122"/>
      <c r="H27" s="914"/>
      <c r="I27" s="923"/>
      <c r="J27" s="924"/>
      <c r="K27" s="422" t="s">
        <v>62</v>
      </c>
      <c r="L27" s="417" t="s">
        <v>29</v>
      </c>
      <c r="M27" s="423"/>
      <c r="N27" s="423"/>
      <c r="O27" s="423"/>
      <c r="P27" s="424"/>
      <c r="Q27" s="425" t="s">
        <v>29</v>
      </c>
      <c r="R27" s="414"/>
      <c r="S27" s="1126"/>
      <c r="T27" s="840"/>
      <c r="U27" s="910"/>
      <c r="V27" s="934"/>
      <c r="W27" s="1114"/>
      <c r="X27" s="840"/>
      <c r="Y27" s="1121" t="s">
        <v>335</v>
      </c>
      <c r="Z27" s="928" t="s">
        <v>67</v>
      </c>
      <c r="AA27" s="1124" t="s">
        <v>21</v>
      </c>
      <c r="AB27" s="930" t="s">
        <v>23</v>
      </c>
      <c r="AC27" s="1120">
        <v>0</v>
      </c>
      <c r="AD27" s="928" t="s">
        <v>268</v>
      </c>
      <c r="AE27" s="1124" t="s">
        <v>298</v>
      </c>
      <c r="AF27" s="930" t="s">
        <v>16</v>
      </c>
      <c r="AG27" s="415">
        <v>0</v>
      </c>
      <c r="AH27" s="401" t="s">
        <v>264</v>
      </c>
      <c r="AI27" s="1079" t="s">
        <v>281</v>
      </c>
      <c r="AJ27" s="1080"/>
      <c r="AK27" s="1153" t="s">
        <v>372</v>
      </c>
      <c r="AL27" s="1071"/>
      <c r="CA27" s="379"/>
      <c r="CB27" s="379"/>
      <c r="CC27" s="379"/>
      <c r="CD27" s="379"/>
    </row>
    <row r="28" spans="1:82" ht="40.5" customHeight="1" thickBot="1">
      <c r="A28" s="1130"/>
      <c r="B28" s="1130"/>
      <c r="C28" s="1132"/>
      <c r="D28" s="1135"/>
      <c r="E28" s="922"/>
      <c r="F28" s="840"/>
      <c r="G28" s="1120">
        <v>3</v>
      </c>
      <c r="H28" s="1127" t="s">
        <v>83</v>
      </c>
      <c r="I28" s="922" t="s">
        <v>65</v>
      </c>
      <c r="J28" s="840" t="s">
        <v>91</v>
      </c>
      <c r="K28" s="422" t="s">
        <v>66</v>
      </c>
      <c r="L28" s="417" t="s">
        <v>67</v>
      </c>
      <c r="M28" s="426"/>
      <c r="N28" s="427"/>
      <c r="O28" s="422"/>
      <c r="P28" s="420"/>
      <c r="Q28" s="428" t="s">
        <v>65</v>
      </c>
      <c r="R28" s="414"/>
      <c r="S28" s="837"/>
      <c r="T28" s="840"/>
      <c r="U28" s="910"/>
      <c r="V28" s="934"/>
      <c r="W28" s="1114"/>
      <c r="X28" s="840"/>
      <c r="Y28" s="910"/>
      <c r="Z28" s="934"/>
      <c r="AA28" s="1114"/>
      <c r="AB28" s="840"/>
      <c r="AC28" s="1121"/>
      <c r="AD28" s="934"/>
      <c r="AE28" s="1114"/>
      <c r="AF28" s="840"/>
      <c r="AG28" s="927" t="s">
        <v>96</v>
      </c>
      <c r="AH28" s="1108" t="s">
        <v>87</v>
      </c>
      <c r="AI28" s="1098" t="s">
        <v>283</v>
      </c>
      <c r="AJ28" s="1099"/>
      <c r="AK28" s="1154"/>
      <c r="AL28" s="1071"/>
      <c r="CA28" s="379"/>
      <c r="CB28" s="379"/>
      <c r="CC28" s="379"/>
      <c r="CD28" s="379"/>
    </row>
    <row r="29" spans="1:82" ht="40.5" customHeight="1" thickBot="1">
      <c r="A29" s="1130"/>
      <c r="B29" s="1130"/>
      <c r="C29" s="1132"/>
      <c r="D29" s="1135"/>
      <c r="E29" s="922"/>
      <c r="F29" s="840"/>
      <c r="G29" s="1122"/>
      <c r="H29" s="1128"/>
      <c r="I29" s="923"/>
      <c r="J29" s="924"/>
      <c r="K29" s="422" t="s">
        <v>62</v>
      </c>
      <c r="L29" s="417" t="s">
        <v>29</v>
      </c>
      <c r="M29" s="426"/>
      <c r="N29" s="427"/>
      <c r="O29" s="422"/>
      <c r="P29" s="420"/>
      <c r="Q29" s="425" t="s">
        <v>29</v>
      </c>
      <c r="R29" s="414"/>
      <c r="S29" s="837"/>
      <c r="T29" s="840"/>
      <c r="U29" s="910"/>
      <c r="V29" s="934"/>
      <c r="W29" s="1114"/>
      <c r="X29" s="840"/>
      <c r="Y29" s="910"/>
      <c r="Z29" s="934"/>
      <c r="AA29" s="1114"/>
      <c r="AB29" s="840"/>
      <c r="AC29" s="1122"/>
      <c r="AD29" s="929"/>
      <c r="AE29" s="1115"/>
      <c r="AF29" s="924"/>
      <c r="AG29" s="843"/>
      <c r="AH29" s="1109"/>
      <c r="AI29" s="1100"/>
      <c r="AJ29" s="1101"/>
      <c r="AK29" s="1154"/>
      <c r="AL29" s="1071"/>
      <c r="CA29" s="379"/>
      <c r="CB29" s="379"/>
      <c r="CC29" s="379"/>
      <c r="CD29" s="379"/>
    </row>
    <row r="30" spans="1:82" ht="40.5" customHeight="1" thickBot="1">
      <c r="A30" s="1130"/>
      <c r="B30" s="1130"/>
      <c r="C30" s="1132"/>
      <c r="D30" s="1135"/>
      <c r="E30" s="922"/>
      <c r="F30" s="840"/>
      <c r="G30" s="1120">
        <v>2</v>
      </c>
      <c r="H30" s="943" t="s">
        <v>82</v>
      </c>
      <c r="I30" s="931" t="s">
        <v>84</v>
      </c>
      <c r="J30" s="930" t="s">
        <v>92</v>
      </c>
      <c r="K30" s="1120" t="s">
        <v>85</v>
      </c>
      <c r="L30" s="928" t="s">
        <v>67</v>
      </c>
      <c r="M30" s="931" t="s">
        <v>65</v>
      </c>
      <c r="N30" s="1110" t="s">
        <v>91</v>
      </c>
      <c r="O30" s="432" t="s">
        <v>66</v>
      </c>
      <c r="P30" s="433" t="s">
        <v>67</v>
      </c>
      <c r="Q30" s="434" t="s">
        <v>97</v>
      </c>
      <c r="R30" s="414"/>
      <c r="S30" s="837"/>
      <c r="T30" s="840"/>
      <c r="U30" s="910"/>
      <c r="V30" s="934"/>
      <c r="W30" s="1114"/>
      <c r="X30" s="840"/>
      <c r="Y30" s="911"/>
      <c r="Z30" s="929"/>
      <c r="AA30" s="1115"/>
      <c r="AB30" s="924"/>
      <c r="AC30" s="416" t="s">
        <v>96</v>
      </c>
      <c r="AD30" s="417" t="s">
        <v>267</v>
      </c>
      <c r="AE30" s="427"/>
      <c r="AF30" s="427"/>
      <c r="AG30" s="416"/>
      <c r="AH30" s="435"/>
      <c r="AI30" s="1102" t="s">
        <v>372</v>
      </c>
      <c r="AJ30" s="1103"/>
      <c r="AK30" s="1155"/>
      <c r="AL30" s="1071"/>
      <c r="CA30" s="379"/>
      <c r="CB30" s="379"/>
      <c r="CC30" s="379"/>
      <c r="CD30" s="379"/>
    </row>
    <row r="31" spans="1:82" ht="40.5" customHeight="1" thickBot="1">
      <c r="A31" s="1130"/>
      <c r="B31" s="1130"/>
      <c r="C31" s="1132"/>
      <c r="D31" s="1135"/>
      <c r="E31" s="922"/>
      <c r="F31" s="840"/>
      <c r="G31" s="1121"/>
      <c r="H31" s="913"/>
      <c r="I31" s="1123"/>
      <c r="J31" s="840"/>
      <c r="K31" s="1122"/>
      <c r="L31" s="929"/>
      <c r="M31" s="932"/>
      <c r="N31" s="924"/>
      <c r="O31" s="422" t="s">
        <v>62</v>
      </c>
      <c r="P31" s="420" t="s">
        <v>29</v>
      </c>
      <c r="Q31" s="1148" t="s">
        <v>29</v>
      </c>
      <c r="R31" s="414"/>
      <c r="S31" s="837"/>
      <c r="T31" s="840"/>
      <c r="U31" s="911"/>
      <c r="V31" s="929"/>
      <c r="W31" s="1115"/>
      <c r="X31" s="924"/>
      <c r="Y31" s="437">
        <v>0</v>
      </c>
      <c r="Z31" s="438" t="s">
        <v>17</v>
      </c>
      <c r="AA31" s="438"/>
      <c r="AB31" s="438"/>
      <c r="AC31" s="438"/>
      <c r="AD31" s="439"/>
      <c r="AE31" s="438"/>
      <c r="AF31" s="438"/>
      <c r="AG31" s="438"/>
      <c r="AH31" s="433"/>
      <c r="AI31" s="1084" t="s">
        <v>29</v>
      </c>
      <c r="AJ31" s="1085"/>
      <c r="AK31" s="1094">
        <v>20000</v>
      </c>
      <c r="AL31" s="1071"/>
      <c r="CA31" s="379"/>
      <c r="CB31" s="379"/>
      <c r="CC31" s="379"/>
      <c r="CD31" s="379"/>
    </row>
    <row r="32" spans="1:82" ht="40.5" customHeight="1">
      <c r="A32" s="1130"/>
      <c r="B32" s="1130"/>
      <c r="C32" s="1132"/>
      <c r="D32" s="1135"/>
      <c r="E32" s="922"/>
      <c r="F32" s="840"/>
      <c r="G32" s="1122"/>
      <c r="H32" s="914"/>
      <c r="I32" s="932"/>
      <c r="J32" s="924"/>
      <c r="K32" s="437" t="s">
        <v>62</v>
      </c>
      <c r="L32" s="440" t="s">
        <v>29</v>
      </c>
      <c r="M32" s="441"/>
      <c r="N32" s="431"/>
      <c r="O32" s="432"/>
      <c r="P32" s="433"/>
      <c r="Q32" s="1149"/>
      <c r="R32" s="414"/>
      <c r="S32" s="837"/>
      <c r="T32" s="840"/>
      <c r="U32" s="927">
        <v>0</v>
      </c>
      <c r="V32" s="1112" t="s">
        <v>19</v>
      </c>
      <c r="W32" s="930"/>
      <c r="X32" s="930"/>
      <c r="Y32" s="930"/>
      <c r="Z32" s="930"/>
      <c r="AA32" s="930"/>
      <c r="AB32" s="930"/>
      <c r="AC32" s="930"/>
      <c r="AD32" s="930"/>
      <c r="AE32" s="930"/>
      <c r="AF32" s="930"/>
      <c r="AG32" s="930"/>
      <c r="AH32" s="930"/>
      <c r="AI32" s="1104" t="s">
        <v>29</v>
      </c>
      <c r="AJ32" s="1081">
        <v>0</v>
      </c>
      <c r="AK32" s="1094"/>
      <c r="AL32" s="1071"/>
      <c r="CA32" s="379"/>
      <c r="CB32" s="379"/>
      <c r="CC32" s="379"/>
      <c r="CD32" s="379"/>
    </row>
    <row r="33" spans="1:82" ht="40.5" customHeight="1" thickBot="1">
      <c r="A33" s="1130"/>
      <c r="B33" s="1130"/>
      <c r="C33" s="1133"/>
      <c r="D33" s="1136"/>
      <c r="E33" s="923"/>
      <c r="F33" s="924"/>
      <c r="G33" s="437" t="s">
        <v>62</v>
      </c>
      <c r="H33" s="440" t="s">
        <v>29</v>
      </c>
      <c r="I33" s="436"/>
      <c r="J33" s="421"/>
      <c r="K33" s="430"/>
      <c r="L33" s="429"/>
      <c r="M33" s="436"/>
      <c r="N33" s="421"/>
      <c r="O33" s="422"/>
      <c r="P33" s="420"/>
      <c r="Q33" s="1149"/>
      <c r="R33" s="414"/>
      <c r="S33" s="837"/>
      <c r="T33" s="840"/>
      <c r="U33" s="828"/>
      <c r="V33" s="926"/>
      <c r="W33" s="840"/>
      <c r="X33" s="840"/>
      <c r="Y33" s="840"/>
      <c r="Z33" s="840"/>
      <c r="AA33" s="840"/>
      <c r="AB33" s="840"/>
      <c r="AC33" s="840"/>
      <c r="AD33" s="840"/>
      <c r="AE33" s="840"/>
      <c r="AF33" s="840"/>
      <c r="AG33" s="840"/>
      <c r="AH33" s="840"/>
      <c r="AI33" s="1104"/>
      <c r="AJ33" s="1082"/>
      <c r="AK33" s="1094"/>
      <c r="AL33" s="1071"/>
      <c r="CA33" s="379"/>
      <c r="CB33" s="379"/>
      <c r="CC33" s="379"/>
      <c r="CD33" s="379"/>
    </row>
    <row r="34" spans="1:82" ht="21.75" customHeight="1" thickBot="1">
      <c r="A34" s="1131"/>
      <c r="B34" s="1131"/>
      <c r="C34" s="442" t="s">
        <v>62</v>
      </c>
      <c r="D34" s="443" t="s">
        <v>327</v>
      </c>
      <c r="E34" s="444"/>
      <c r="F34" s="445"/>
      <c r="G34" s="442"/>
      <c r="H34" s="446"/>
      <c r="I34" s="447"/>
      <c r="J34" s="448"/>
      <c r="K34" s="442"/>
      <c r="L34" s="446"/>
      <c r="M34" s="449"/>
      <c r="N34" s="449"/>
      <c r="O34" s="450"/>
      <c r="P34" s="451"/>
      <c r="Q34" s="452">
        <v>0</v>
      </c>
      <c r="R34" s="414"/>
      <c r="S34" s="838"/>
      <c r="T34" s="841"/>
      <c r="U34" s="1111"/>
      <c r="V34" s="1113"/>
      <c r="W34" s="841"/>
      <c r="X34" s="841"/>
      <c r="Y34" s="841"/>
      <c r="Z34" s="841"/>
      <c r="AA34" s="841"/>
      <c r="AB34" s="841"/>
      <c r="AC34" s="841"/>
      <c r="AD34" s="841"/>
      <c r="AE34" s="841"/>
      <c r="AF34" s="841"/>
      <c r="AG34" s="841"/>
      <c r="AH34" s="841"/>
      <c r="AI34" s="1105"/>
      <c r="AJ34" s="1083"/>
      <c r="AK34" s="1095"/>
      <c r="AL34" s="1072"/>
      <c r="CA34" s="379"/>
      <c r="CB34" s="379"/>
      <c r="CC34" s="379"/>
      <c r="CD34" s="379"/>
    </row>
    <row r="35" spans="1:17" s="376" customFormat="1" ht="13.5" thickBot="1">
      <c r="A35" s="396"/>
      <c r="B35" s="397"/>
      <c r="E35" s="396"/>
      <c r="F35" s="397"/>
      <c r="I35" s="396"/>
      <c r="J35" s="397"/>
      <c r="P35" s="378"/>
      <c r="Q35" s="398"/>
    </row>
    <row r="36" spans="1:38" ht="12.75" customHeight="1">
      <c r="A36" s="400"/>
      <c r="B36" s="400"/>
      <c r="C36" s="400"/>
      <c r="D36" s="400"/>
      <c r="E36" s="400"/>
      <c r="F36" s="400"/>
      <c r="G36" s="400"/>
      <c r="H36" s="400"/>
      <c r="I36" s="400"/>
      <c r="J36" s="400"/>
      <c r="K36" s="400"/>
      <c r="L36" s="400"/>
      <c r="M36" s="400"/>
      <c r="N36" s="400"/>
      <c r="O36" s="400"/>
      <c r="P36" s="401"/>
      <c r="Q36" s="1145" t="s">
        <v>95</v>
      </c>
      <c r="S36" s="400"/>
      <c r="T36" s="400"/>
      <c r="U36" s="400"/>
      <c r="V36" s="400"/>
      <c r="W36" s="400"/>
      <c r="X36" s="400"/>
      <c r="Y36" s="400"/>
      <c r="Z36" s="400"/>
      <c r="AA36" s="400"/>
      <c r="AB36" s="400"/>
      <c r="AC36" s="400"/>
      <c r="AD36" s="400"/>
      <c r="AE36" s="400"/>
      <c r="AF36" s="400"/>
      <c r="AG36" s="400"/>
      <c r="AH36" s="401"/>
      <c r="AI36" s="901" t="s">
        <v>44</v>
      </c>
      <c r="AJ36" s="902"/>
      <c r="AK36" s="902"/>
      <c r="AL36" s="904"/>
    </row>
    <row r="37" spans="1:38" ht="12.75">
      <c r="A37" s="400"/>
      <c r="B37" s="400"/>
      <c r="C37" s="400"/>
      <c r="D37" s="400"/>
      <c r="E37" s="400"/>
      <c r="F37" s="400"/>
      <c r="G37" s="400"/>
      <c r="H37" s="400"/>
      <c r="I37" s="400"/>
      <c r="J37" s="400"/>
      <c r="K37" s="400"/>
      <c r="L37" s="400"/>
      <c r="M37" s="400"/>
      <c r="N37" s="400"/>
      <c r="O37" s="400"/>
      <c r="P37" s="401"/>
      <c r="Q37" s="1146"/>
      <c r="S37" s="400"/>
      <c r="T37" s="400"/>
      <c r="U37" s="400"/>
      <c r="V37" s="400"/>
      <c r="W37" s="400"/>
      <c r="X37" s="400"/>
      <c r="Y37" s="400"/>
      <c r="Z37" s="400"/>
      <c r="AA37" s="400"/>
      <c r="AB37" s="400"/>
      <c r="AC37" s="400"/>
      <c r="AD37" s="400"/>
      <c r="AE37" s="400"/>
      <c r="AF37" s="400"/>
      <c r="AG37" s="400"/>
      <c r="AH37" s="401"/>
      <c r="AI37" s="905" t="s">
        <v>45</v>
      </c>
      <c r="AJ37" s="906"/>
      <c r="AK37" s="906"/>
      <c r="AL37" s="908"/>
    </row>
    <row r="38" spans="1:38" ht="12.75">
      <c r="A38" s="400"/>
      <c r="B38" s="400"/>
      <c r="C38" s="400"/>
      <c r="D38" s="400"/>
      <c r="E38" s="400"/>
      <c r="F38" s="400"/>
      <c r="G38" s="400"/>
      <c r="H38" s="400"/>
      <c r="I38" s="400"/>
      <c r="J38" s="400"/>
      <c r="K38" s="400"/>
      <c r="L38" s="400"/>
      <c r="M38" s="400"/>
      <c r="N38" s="400"/>
      <c r="O38" s="400"/>
      <c r="P38" s="401"/>
      <c r="Q38" s="1146"/>
      <c r="S38" s="400"/>
      <c r="T38" s="400"/>
      <c r="U38" s="400"/>
      <c r="V38" s="400"/>
      <c r="W38" s="400"/>
      <c r="X38" s="400"/>
      <c r="Y38" s="400"/>
      <c r="Z38" s="400"/>
      <c r="AA38" s="400"/>
      <c r="AB38" s="400"/>
      <c r="AC38" s="400"/>
      <c r="AD38" s="400"/>
      <c r="AE38" s="400"/>
      <c r="AF38" s="400"/>
      <c r="AG38" s="400"/>
      <c r="AH38" s="401"/>
      <c r="AI38" s="905" t="s">
        <v>46</v>
      </c>
      <c r="AJ38" s="906"/>
      <c r="AK38" s="1093"/>
      <c r="AL38" s="402" t="s">
        <v>48</v>
      </c>
    </row>
    <row r="39" spans="1:38" ht="12.75" customHeight="1">
      <c r="A39" s="400"/>
      <c r="B39" s="400"/>
      <c r="C39" s="400"/>
      <c r="D39" s="400"/>
      <c r="E39" s="400"/>
      <c r="F39" s="400"/>
      <c r="G39" s="400"/>
      <c r="H39" s="400"/>
      <c r="I39" s="400"/>
      <c r="J39" s="400"/>
      <c r="K39" s="400"/>
      <c r="L39" s="400"/>
      <c r="M39" s="400"/>
      <c r="N39" s="400"/>
      <c r="O39" s="400"/>
      <c r="P39" s="401"/>
      <c r="Q39" s="1146"/>
      <c r="S39" s="400"/>
      <c r="T39" s="400"/>
      <c r="U39" s="400"/>
      <c r="V39" s="400"/>
      <c r="W39" s="400"/>
      <c r="X39" s="400"/>
      <c r="Y39" s="400"/>
      <c r="Z39" s="400"/>
      <c r="AA39" s="400"/>
      <c r="AB39" s="400"/>
      <c r="AC39" s="400"/>
      <c r="AD39" s="400"/>
      <c r="AE39" s="400"/>
      <c r="AF39" s="400"/>
      <c r="AG39" s="400"/>
      <c r="AH39" s="401"/>
      <c r="AI39" s="1137" t="s">
        <v>47</v>
      </c>
      <c r="AJ39" s="1138"/>
      <c r="AK39" s="1139"/>
      <c r="AL39" s="1140" t="s">
        <v>49</v>
      </c>
    </row>
    <row r="40" spans="1:38" ht="12.75" customHeight="1">
      <c r="A40" s="400"/>
      <c r="B40" s="400"/>
      <c r="C40" s="400"/>
      <c r="D40" s="400"/>
      <c r="E40" s="400"/>
      <c r="F40" s="400"/>
      <c r="G40" s="400"/>
      <c r="H40" s="400"/>
      <c r="I40" s="400"/>
      <c r="J40" s="400"/>
      <c r="K40" s="400"/>
      <c r="L40" s="400"/>
      <c r="M40" s="400"/>
      <c r="N40" s="400"/>
      <c r="O40" s="400"/>
      <c r="P40" s="401"/>
      <c r="Q40" s="1146"/>
      <c r="S40" s="400"/>
      <c r="T40" s="400"/>
      <c r="U40" s="400"/>
      <c r="V40" s="400"/>
      <c r="W40" s="400"/>
      <c r="X40" s="400"/>
      <c r="Y40" s="400"/>
      <c r="Z40" s="400"/>
      <c r="AA40" s="400"/>
      <c r="AB40" s="400"/>
      <c r="AC40" s="400"/>
      <c r="AD40" s="400"/>
      <c r="AE40" s="400"/>
      <c r="AF40" s="400"/>
      <c r="AG40" s="400"/>
      <c r="AH40" s="401"/>
      <c r="AI40" s="1141" t="s">
        <v>32</v>
      </c>
      <c r="AJ40" s="1142"/>
      <c r="AK40" s="1143"/>
      <c r="AL40" s="1140"/>
    </row>
    <row r="41" spans="1:38" ht="12.75" customHeight="1">
      <c r="A41" s="400"/>
      <c r="B41" s="400"/>
      <c r="C41" s="400"/>
      <c r="D41" s="400"/>
      <c r="E41" s="400"/>
      <c r="F41" s="400"/>
      <c r="G41" s="400"/>
      <c r="H41" s="400"/>
      <c r="I41" s="400"/>
      <c r="J41" s="400"/>
      <c r="K41" s="400"/>
      <c r="L41" s="400"/>
      <c r="M41" s="400"/>
      <c r="N41" s="400"/>
      <c r="O41" s="400"/>
      <c r="P41" s="401"/>
      <c r="Q41" s="1146"/>
      <c r="S41" s="400"/>
      <c r="T41" s="400"/>
      <c r="U41" s="400"/>
      <c r="V41" s="400"/>
      <c r="W41" s="400"/>
      <c r="X41" s="400"/>
      <c r="Y41" s="400"/>
      <c r="Z41" s="400"/>
      <c r="AA41" s="400"/>
      <c r="AB41" s="400"/>
      <c r="AC41" s="400"/>
      <c r="AD41" s="400"/>
      <c r="AE41" s="400"/>
      <c r="AF41" s="400"/>
      <c r="AG41" s="400"/>
      <c r="AH41" s="401"/>
      <c r="AI41" s="1144" t="s">
        <v>68</v>
      </c>
      <c r="AJ41" s="1091"/>
      <c r="AK41" s="1092"/>
      <c r="AL41" s="1140"/>
    </row>
    <row r="42" spans="1:38" ht="12.75">
      <c r="A42" s="400"/>
      <c r="B42" s="400"/>
      <c r="C42" s="400"/>
      <c r="D42" s="400"/>
      <c r="E42" s="400"/>
      <c r="F42" s="400"/>
      <c r="G42" s="400"/>
      <c r="H42" s="400"/>
      <c r="I42" s="400"/>
      <c r="J42" s="400"/>
      <c r="K42" s="400"/>
      <c r="L42" s="400"/>
      <c r="M42" s="400"/>
      <c r="N42" s="400"/>
      <c r="O42" s="400"/>
      <c r="P42" s="401"/>
      <c r="Q42" s="1146"/>
      <c r="S42" s="400"/>
      <c r="T42" s="400"/>
      <c r="U42" s="400"/>
      <c r="V42" s="400"/>
      <c r="W42" s="400"/>
      <c r="X42" s="400"/>
      <c r="Y42" s="400"/>
      <c r="Z42" s="400"/>
      <c r="AA42" s="400"/>
      <c r="AB42" s="400"/>
      <c r="AC42" s="400"/>
      <c r="AD42" s="400"/>
      <c r="AE42" s="400"/>
      <c r="AF42" s="400"/>
      <c r="AG42" s="400"/>
      <c r="AH42" s="401"/>
      <c r="AI42" s="453" t="s">
        <v>75</v>
      </c>
      <c r="AJ42" s="404" t="s">
        <v>70</v>
      </c>
      <c r="AK42" s="404">
        <v>19</v>
      </c>
      <c r="AL42" s="1140"/>
    </row>
    <row r="43" spans="1:38" ht="27" customHeight="1" thickBot="1">
      <c r="A43" s="405"/>
      <c r="B43" s="405"/>
      <c r="C43" s="405"/>
      <c r="D43" s="405"/>
      <c r="E43" s="405"/>
      <c r="F43" s="405"/>
      <c r="G43" s="405"/>
      <c r="H43" s="405"/>
      <c r="I43" s="405"/>
      <c r="J43" s="405"/>
      <c r="K43" s="405"/>
      <c r="L43" s="405"/>
      <c r="M43" s="405"/>
      <c r="N43" s="405"/>
      <c r="O43" s="405"/>
      <c r="P43" s="406"/>
      <c r="Q43" s="1147"/>
      <c r="S43" s="405"/>
      <c r="T43" s="405"/>
      <c r="U43" s="405"/>
      <c r="V43" s="405"/>
      <c r="W43" s="405"/>
      <c r="X43" s="405"/>
      <c r="Y43" s="405"/>
      <c r="Z43" s="405"/>
      <c r="AA43" s="405"/>
      <c r="AB43" s="405"/>
      <c r="AC43" s="405"/>
      <c r="AD43" s="405"/>
      <c r="AE43" s="405"/>
      <c r="AF43" s="405"/>
      <c r="AG43" s="405"/>
      <c r="AH43" s="406"/>
      <c r="AI43" s="454" t="s">
        <v>69</v>
      </c>
      <c r="AJ43" s="408" t="s">
        <v>71</v>
      </c>
      <c r="AK43" s="408" t="s">
        <v>43</v>
      </c>
      <c r="AL43" s="1140"/>
    </row>
    <row r="44" spans="1:82" ht="41.25" customHeight="1" thickBot="1">
      <c r="A44" s="1129" t="s">
        <v>325</v>
      </c>
      <c r="B44" s="839" t="s">
        <v>332</v>
      </c>
      <c r="C44" s="839" t="s">
        <v>520</v>
      </c>
      <c r="D44" s="1134" t="s">
        <v>326</v>
      </c>
      <c r="E44" s="921" t="s">
        <v>77</v>
      </c>
      <c r="F44" s="839" t="s">
        <v>93</v>
      </c>
      <c r="G44" s="1125">
        <v>1</v>
      </c>
      <c r="H44" s="912" t="s">
        <v>282</v>
      </c>
      <c r="I44" s="921" t="s">
        <v>65</v>
      </c>
      <c r="J44" s="839" t="s">
        <v>91</v>
      </c>
      <c r="K44" s="409" t="s">
        <v>66</v>
      </c>
      <c r="L44" s="410" t="s">
        <v>67</v>
      </c>
      <c r="M44" s="411"/>
      <c r="N44" s="411"/>
      <c r="O44" s="411"/>
      <c r="P44" s="412"/>
      <c r="Q44" s="455">
        <v>6798</v>
      </c>
      <c r="R44" s="414"/>
      <c r="S44" s="1126" t="s">
        <v>103</v>
      </c>
      <c r="T44" s="840" t="s">
        <v>60</v>
      </c>
      <c r="U44" s="910" t="s">
        <v>96</v>
      </c>
      <c r="V44" s="934" t="s">
        <v>18</v>
      </c>
      <c r="W44" s="1114" t="s">
        <v>24</v>
      </c>
      <c r="X44" s="840" t="s">
        <v>22</v>
      </c>
      <c r="Y44" s="416" t="s">
        <v>20</v>
      </c>
      <c r="Z44" s="417" t="s">
        <v>279</v>
      </c>
      <c r="AA44" s="418"/>
      <c r="AB44" s="418"/>
      <c r="AC44" s="419"/>
      <c r="AD44" s="417"/>
      <c r="AE44" s="418"/>
      <c r="AF44" s="418"/>
      <c r="AG44" s="419"/>
      <c r="AH44" s="420"/>
      <c r="AI44" s="456">
        <v>48</v>
      </c>
      <c r="AJ44" s="457">
        <v>0</v>
      </c>
      <c r="AK44" s="458">
        <v>0</v>
      </c>
      <c r="AL44" s="682">
        <v>0</v>
      </c>
      <c r="CA44" s="379"/>
      <c r="CB44" s="379"/>
      <c r="CC44" s="379"/>
      <c r="CD44" s="379"/>
    </row>
    <row r="45" spans="1:82" ht="41.25" customHeight="1" thickBot="1">
      <c r="A45" s="1130"/>
      <c r="B45" s="1130"/>
      <c r="C45" s="1132"/>
      <c r="D45" s="1135"/>
      <c r="E45" s="922"/>
      <c r="F45" s="840"/>
      <c r="G45" s="1122"/>
      <c r="H45" s="914"/>
      <c r="I45" s="923"/>
      <c r="J45" s="924"/>
      <c r="K45" s="422" t="s">
        <v>62</v>
      </c>
      <c r="L45" s="417" t="s">
        <v>29</v>
      </c>
      <c r="M45" s="423"/>
      <c r="N45" s="423"/>
      <c r="O45" s="423"/>
      <c r="P45" s="424"/>
      <c r="Q45" s="459">
        <v>0</v>
      </c>
      <c r="R45" s="414"/>
      <c r="S45" s="1126"/>
      <c r="T45" s="840"/>
      <c r="U45" s="910"/>
      <c r="V45" s="934"/>
      <c r="W45" s="1114"/>
      <c r="X45" s="840"/>
      <c r="Y45" s="1121" t="s">
        <v>335</v>
      </c>
      <c r="Z45" s="928" t="s">
        <v>67</v>
      </c>
      <c r="AA45" s="1124" t="s">
        <v>21</v>
      </c>
      <c r="AB45" s="930" t="s">
        <v>23</v>
      </c>
      <c r="AC45" s="1120">
        <v>0</v>
      </c>
      <c r="AD45" s="928" t="s">
        <v>268</v>
      </c>
      <c r="AE45" s="1124" t="s">
        <v>298</v>
      </c>
      <c r="AF45" s="930" t="s">
        <v>16</v>
      </c>
      <c r="AG45" s="415">
        <v>0</v>
      </c>
      <c r="AH45" s="401" t="s">
        <v>264</v>
      </c>
      <c r="AI45" s="460">
        <v>7089</v>
      </c>
      <c r="AJ45" s="461">
        <v>248</v>
      </c>
      <c r="AK45" s="652">
        <v>8</v>
      </c>
      <c r="AL45" s="683">
        <v>0</v>
      </c>
      <c r="CA45" s="379"/>
      <c r="CB45" s="379"/>
      <c r="CC45" s="379"/>
      <c r="CD45" s="379"/>
    </row>
    <row r="46" spans="1:82" ht="41.25" customHeight="1" thickBot="1">
      <c r="A46" s="1130"/>
      <c r="B46" s="1130"/>
      <c r="C46" s="1132"/>
      <c r="D46" s="1135"/>
      <c r="E46" s="922"/>
      <c r="F46" s="840"/>
      <c r="G46" s="1120">
        <v>3</v>
      </c>
      <c r="H46" s="1127" t="s">
        <v>83</v>
      </c>
      <c r="I46" s="922" t="s">
        <v>65</v>
      </c>
      <c r="J46" s="840" t="s">
        <v>91</v>
      </c>
      <c r="K46" s="422" t="s">
        <v>66</v>
      </c>
      <c r="L46" s="417" t="s">
        <v>67</v>
      </c>
      <c r="M46" s="426"/>
      <c r="N46" s="427"/>
      <c r="O46" s="422"/>
      <c r="P46" s="420"/>
      <c r="Q46" s="463">
        <v>61</v>
      </c>
      <c r="R46" s="414"/>
      <c r="S46" s="837"/>
      <c r="T46" s="840"/>
      <c r="U46" s="910"/>
      <c r="V46" s="934"/>
      <c r="W46" s="1114"/>
      <c r="X46" s="840"/>
      <c r="Y46" s="910"/>
      <c r="Z46" s="934"/>
      <c r="AA46" s="1114"/>
      <c r="AB46" s="840"/>
      <c r="AC46" s="1121"/>
      <c r="AD46" s="934"/>
      <c r="AE46" s="1114"/>
      <c r="AF46" s="840"/>
      <c r="AG46" s="927" t="s">
        <v>96</v>
      </c>
      <c r="AH46" s="1108" t="s">
        <v>87</v>
      </c>
      <c r="AI46" s="1116">
        <v>208</v>
      </c>
      <c r="AJ46" s="1118">
        <v>90</v>
      </c>
      <c r="AK46" s="1089">
        <v>1</v>
      </c>
      <c r="AL46" s="1073">
        <v>0</v>
      </c>
      <c r="CA46" s="379"/>
      <c r="CB46" s="379"/>
      <c r="CC46" s="379"/>
      <c r="CD46" s="379"/>
    </row>
    <row r="47" spans="1:82" ht="41.25" customHeight="1" thickBot="1">
      <c r="A47" s="1130"/>
      <c r="B47" s="1130"/>
      <c r="C47" s="1132"/>
      <c r="D47" s="1135"/>
      <c r="E47" s="922"/>
      <c r="F47" s="840"/>
      <c r="G47" s="1122"/>
      <c r="H47" s="1128"/>
      <c r="I47" s="923"/>
      <c r="J47" s="924"/>
      <c r="K47" s="422" t="s">
        <v>62</v>
      </c>
      <c r="L47" s="417" t="s">
        <v>29</v>
      </c>
      <c r="M47" s="426"/>
      <c r="N47" s="427"/>
      <c r="O47" s="422"/>
      <c r="P47" s="420"/>
      <c r="Q47" s="459">
        <v>0</v>
      </c>
      <c r="R47" s="414"/>
      <c r="S47" s="837"/>
      <c r="T47" s="840"/>
      <c r="U47" s="910"/>
      <c r="V47" s="934"/>
      <c r="W47" s="1114"/>
      <c r="X47" s="840"/>
      <c r="Y47" s="910"/>
      <c r="Z47" s="934"/>
      <c r="AA47" s="1114"/>
      <c r="AB47" s="840"/>
      <c r="AC47" s="1122"/>
      <c r="AD47" s="929"/>
      <c r="AE47" s="1115"/>
      <c r="AF47" s="924"/>
      <c r="AG47" s="843"/>
      <c r="AH47" s="1109"/>
      <c r="AI47" s="1117"/>
      <c r="AJ47" s="1119"/>
      <c r="AK47" s="1089"/>
      <c r="AL47" s="1073"/>
      <c r="CA47" s="379"/>
      <c r="CB47" s="379"/>
      <c r="CC47" s="379"/>
      <c r="CD47" s="379"/>
    </row>
    <row r="48" spans="1:82" ht="41.25" customHeight="1" thickBot="1">
      <c r="A48" s="1130"/>
      <c r="B48" s="1130"/>
      <c r="C48" s="1132"/>
      <c r="D48" s="1135"/>
      <c r="E48" s="922"/>
      <c r="F48" s="840"/>
      <c r="G48" s="1120">
        <v>2</v>
      </c>
      <c r="H48" s="943" t="s">
        <v>82</v>
      </c>
      <c r="I48" s="931" t="s">
        <v>84</v>
      </c>
      <c r="J48" s="930" t="s">
        <v>92</v>
      </c>
      <c r="K48" s="1120" t="s">
        <v>85</v>
      </c>
      <c r="L48" s="928" t="s">
        <v>67</v>
      </c>
      <c r="M48" s="931" t="s">
        <v>65</v>
      </c>
      <c r="N48" s="1110" t="s">
        <v>91</v>
      </c>
      <c r="O48" s="432" t="s">
        <v>66</v>
      </c>
      <c r="P48" s="433" t="s">
        <v>67</v>
      </c>
      <c r="Q48" s="464">
        <v>662</v>
      </c>
      <c r="R48" s="414"/>
      <c r="S48" s="837"/>
      <c r="T48" s="840"/>
      <c r="U48" s="910"/>
      <c r="V48" s="934"/>
      <c r="W48" s="1114"/>
      <c r="X48" s="840"/>
      <c r="Y48" s="911"/>
      <c r="Z48" s="929"/>
      <c r="AA48" s="1115"/>
      <c r="AB48" s="924"/>
      <c r="AC48" s="416" t="s">
        <v>96</v>
      </c>
      <c r="AD48" s="417" t="s">
        <v>267</v>
      </c>
      <c r="AE48" s="427"/>
      <c r="AF48" s="427"/>
      <c r="AG48" s="416"/>
      <c r="AH48" s="435"/>
      <c r="AI48" s="465"/>
      <c r="AJ48" s="466"/>
      <c r="AK48" s="471"/>
      <c r="AL48" s="683"/>
      <c r="CA48" s="379"/>
      <c r="CB48" s="379"/>
      <c r="CC48" s="379"/>
      <c r="CD48" s="379"/>
    </row>
    <row r="49" spans="1:82" ht="41.25" customHeight="1" thickBot="1">
      <c r="A49" s="1130"/>
      <c r="B49" s="1130"/>
      <c r="C49" s="1132"/>
      <c r="D49" s="1135"/>
      <c r="E49" s="922"/>
      <c r="F49" s="840"/>
      <c r="G49" s="1121"/>
      <c r="H49" s="913"/>
      <c r="I49" s="1123"/>
      <c r="J49" s="840"/>
      <c r="K49" s="1122"/>
      <c r="L49" s="929"/>
      <c r="M49" s="932"/>
      <c r="N49" s="924"/>
      <c r="O49" s="422" t="s">
        <v>62</v>
      </c>
      <c r="P49" s="420" t="s">
        <v>29</v>
      </c>
      <c r="Q49" s="467">
        <v>0</v>
      </c>
      <c r="R49" s="414"/>
      <c r="S49" s="837"/>
      <c r="T49" s="840"/>
      <c r="U49" s="911"/>
      <c r="V49" s="929"/>
      <c r="W49" s="1115"/>
      <c r="X49" s="924"/>
      <c r="Y49" s="437">
        <v>0</v>
      </c>
      <c r="Z49" s="438" t="s">
        <v>17</v>
      </c>
      <c r="AA49" s="438"/>
      <c r="AB49" s="438"/>
      <c r="AC49" s="438"/>
      <c r="AD49" s="439"/>
      <c r="AE49" s="438"/>
      <c r="AF49" s="438"/>
      <c r="AG49" s="438"/>
      <c r="AH49" s="433"/>
      <c r="AI49" s="468">
        <v>10</v>
      </c>
      <c r="AJ49" s="469">
        <v>1</v>
      </c>
      <c r="AK49" s="681">
        <v>0</v>
      </c>
      <c r="AL49" s="683">
        <v>0</v>
      </c>
      <c r="CA49" s="379"/>
      <c r="CB49" s="379"/>
      <c r="CC49" s="379"/>
      <c r="CD49" s="379"/>
    </row>
    <row r="50" spans="1:82" ht="41.25" customHeight="1">
      <c r="A50" s="1130"/>
      <c r="B50" s="1130"/>
      <c r="C50" s="1132"/>
      <c r="D50" s="1135"/>
      <c r="E50" s="922"/>
      <c r="F50" s="840"/>
      <c r="G50" s="1122"/>
      <c r="H50" s="914"/>
      <c r="I50" s="932"/>
      <c r="J50" s="924"/>
      <c r="K50" s="437" t="s">
        <v>62</v>
      </c>
      <c r="L50" s="440" t="s">
        <v>29</v>
      </c>
      <c r="M50" s="441"/>
      <c r="N50" s="431"/>
      <c r="O50" s="432"/>
      <c r="P50" s="433"/>
      <c r="Q50" s="470">
        <v>0</v>
      </c>
      <c r="R50" s="414"/>
      <c r="S50" s="837"/>
      <c r="T50" s="840"/>
      <c r="U50" s="927">
        <v>0</v>
      </c>
      <c r="V50" s="1112" t="s">
        <v>19</v>
      </c>
      <c r="W50" s="930"/>
      <c r="X50" s="930"/>
      <c r="Y50" s="930"/>
      <c r="Z50" s="930"/>
      <c r="AA50" s="930"/>
      <c r="AB50" s="930"/>
      <c r="AC50" s="930"/>
      <c r="AD50" s="930"/>
      <c r="AE50" s="930"/>
      <c r="AF50" s="930"/>
      <c r="AG50" s="930"/>
      <c r="AH50" s="930"/>
      <c r="AI50" s="1106">
        <v>0</v>
      </c>
      <c r="AJ50" s="1086">
        <v>9999</v>
      </c>
      <c r="AK50" s="1089">
        <v>67</v>
      </c>
      <c r="AL50" s="1096">
        <v>3132</v>
      </c>
      <c r="CA50" s="379"/>
      <c r="CB50" s="379"/>
      <c r="CC50" s="379"/>
      <c r="CD50" s="379"/>
    </row>
    <row r="51" spans="1:82" ht="41.25" customHeight="1" thickBot="1">
      <c r="A51" s="1130"/>
      <c r="B51" s="1130"/>
      <c r="C51" s="1133"/>
      <c r="D51" s="1136"/>
      <c r="E51" s="923"/>
      <c r="F51" s="924"/>
      <c r="G51" s="437" t="s">
        <v>62</v>
      </c>
      <c r="H51" s="440" t="s">
        <v>29</v>
      </c>
      <c r="I51" s="436"/>
      <c r="J51" s="421"/>
      <c r="K51" s="430"/>
      <c r="L51" s="429"/>
      <c r="M51" s="436"/>
      <c r="N51" s="421"/>
      <c r="O51" s="422"/>
      <c r="P51" s="420"/>
      <c r="Q51" s="470">
        <v>0</v>
      </c>
      <c r="R51" s="414"/>
      <c r="S51" s="837"/>
      <c r="T51" s="840"/>
      <c r="U51" s="828"/>
      <c r="V51" s="926"/>
      <c r="W51" s="840"/>
      <c r="X51" s="840"/>
      <c r="Y51" s="840"/>
      <c r="Z51" s="840"/>
      <c r="AA51" s="840"/>
      <c r="AB51" s="840"/>
      <c r="AC51" s="840"/>
      <c r="AD51" s="840"/>
      <c r="AE51" s="840"/>
      <c r="AF51" s="840"/>
      <c r="AG51" s="840"/>
      <c r="AH51" s="840"/>
      <c r="AI51" s="1106"/>
      <c r="AJ51" s="1087"/>
      <c r="AK51" s="1089"/>
      <c r="AL51" s="1096"/>
      <c r="CA51" s="379"/>
      <c r="CB51" s="379"/>
      <c r="CC51" s="379"/>
      <c r="CD51" s="379"/>
    </row>
    <row r="52" spans="1:82" ht="26.25" customHeight="1" thickBot="1">
      <c r="A52" s="1131"/>
      <c r="B52" s="1131"/>
      <c r="C52" s="442" t="s">
        <v>62</v>
      </c>
      <c r="D52" s="443" t="s">
        <v>327</v>
      </c>
      <c r="E52" s="444"/>
      <c r="F52" s="445"/>
      <c r="G52" s="442"/>
      <c r="H52" s="446"/>
      <c r="I52" s="447"/>
      <c r="J52" s="448"/>
      <c r="K52" s="442"/>
      <c r="L52" s="446"/>
      <c r="M52" s="449"/>
      <c r="N52" s="449"/>
      <c r="O52" s="450"/>
      <c r="P52" s="451"/>
      <c r="Q52" s="464">
        <v>13060</v>
      </c>
      <c r="R52" s="414"/>
      <c r="S52" s="838"/>
      <c r="T52" s="841"/>
      <c r="U52" s="1111"/>
      <c r="V52" s="1113"/>
      <c r="W52" s="841"/>
      <c r="X52" s="841"/>
      <c r="Y52" s="841"/>
      <c r="Z52" s="841"/>
      <c r="AA52" s="841"/>
      <c r="AB52" s="841"/>
      <c r="AC52" s="841"/>
      <c r="AD52" s="841"/>
      <c r="AE52" s="841"/>
      <c r="AF52" s="841"/>
      <c r="AG52" s="841"/>
      <c r="AH52" s="841"/>
      <c r="AI52" s="1107"/>
      <c r="AJ52" s="1088"/>
      <c r="AK52" s="1090"/>
      <c r="AL52" s="1097"/>
      <c r="CA52" s="379"/>
      <c r="CB52" s="379"/>
      <c r="CC52" s="379"/>
      <c r="CD52" s="379"/>
    </row>
  </sheetData>
  <sheetProtection/>
  <mergeCells count="144">
    <mergeCell ref="AI21:AK21"/>
    <mergeCell ref="AL21:AL25"/>
    <mergeCell ref="AI22:AK22"/>
    <mergeCell ref="AH28:AH29"/>
    <mergeCell ref="X26:X31"/>
    <mergeCell ref="AI26:AK26"/>
    <mergeCell ref="AG28:AG29"/>
    <mergeCell ref="AD27:AD29"/>
    <mergeCell ref="AE27:AE29"/>
    <mergeCell ref="AK27:AK30"/>
    <mergeCell ref="U26:U31"/>
    <mergeCell ref="V26:V31"/>
    <mergeCell ref="Q18:Q25"/>
    <mergeCell ref="J26:J27"/>
    <mergeCell ref="G30:G32"/>
    <mergeCell ref="G28:G29"/>
    <mergeCell ref="H28:H29"/>
    <mergeCell ref="N30:N31"/>
    <mergeCell ref="T26:T34"/>
    <mergeCell ref="U32:U34"/>
    <mergeCell ref="AH32:AH34"/>
    <mergeCell ref="AF27:AF29"/>
    <mergeCell ref="A26:A34"/>
    <mergeCell ref="B26:B34"/>
    <mergeCell ref="C26:C33"/>
    <mergeCell ref="D26:D33"/>
    <mergeCell ref="E26:E33"/>
    <mergeCell ref="F26:F33"/>
    <mergeCell ref="G26:G27"/>
    <mergeCell ref="H26:H27"/>
    <mergeCell ref="V32:V34"/>
    <mergeCell ref="Y27:Y30"/>
    <mergeCell ref="Z27:Z30"/>
    <mergeCell ref="AA27:AA30"/>
    <mergeCell ref="AB27:AB30"/>
    <mergeCell ref="AC27:AC29"/>
    <mergeCell ref="W26:W31"/>
    <mergeCell ref="Z32:Z34"/>
    <mergeCell ref="X32:X34"/>
    <mergeCell ref="Y32:Y34"/>
    <mergeCell ref="AD32:AD34"/>
    <mergeCell ref="AA32:AA34"/>
    <mergeCell ref="AG32:AG34"/>
    <mergeCell ref="H30:H32"/>
    <mergeCell ref="I30:I32"/>
    <mergeCell ref="J30:J32"/>
    <mergeCell ref="K30:K31"/>
    <mergeCell ref="L30:L31"/>
    <mergeCell ref="S26:S34"/>
    <mergeCell ref="I28:I29"/>
    <mergeCell ref="J28:J29"/>
    <mergeCell ref="I26:I27"/>
    <mergeCell ref="Q36:Q43"/>
    <mergeCell ref="AE32:AE34"/>
    <mergeCell ref="AF32:AF34"/>
    <mergeCell ref="M30:M31"/>
    <mergeCell ref="Q31:Q33"/>
    <mergeCell ref="AC32:AC34"/>
    <mergeCell ref="AB32:AB34"/>
    <mergeCell ref="W32:W34"/>
    <mergeCell ref="AI36:AL36"/>
    <mergeCell ref="AI37:AL37"/>
    <mergeCell ref="AI38:AK38"/>
    <mergeCell ref="AI39:AK39"/>
    <mergeCell ref="AL39:AL43"/>
    <mergeCell ref="AI40:AK40"/>
    <mergeCell ref="AI41:AK41"/>
    <mergeCell ref="A44:A52"/>
    <mergeCell ref="B44:B52"/>
    <mergeCell ref="C44:C51"/>
    <mergeCell ref="D44:D51"/>
    <mergeCell ref="E44:E51"/>
    <mergeCell ref="F44:F51"/>
    <mergeCell ref="G44:G45"/>
    <mergeCell ref="H44:H45"/>
    <mergeCell ref="I44:I45"/>
    <mergeCell ref="J44:J45"/>
    <mergeCell ref="S44:S52"/>
    <mergeCell ref="T44:T52"/>
    <mergeCell ref="G46:G47"/>
    <mergeCell ref="H46:H47"/>
    <mergeCell ref="I46:I47"/>
    <mergeCell ref="J46:J47"/>
    <mergeCell ref="AD45:AD47"/>
    <mergeCell ref="AE45:AE47"/>
    <mergeCell ref="AF45:AF47"/>
    <mergeCell ref="X44:X49"/>
    <mergeCell ref="Y45:Y48"/>
    <mergeCell ref="Z45:Z48"/>
    <mergeCell ref="AJ46:AJ47"/>
    <mergeCell ref="AK46:AK47"/>
    <mergeCell ref="G48:G50"/>
    <mergeCell ref="H48:H50"/>
    <mergeCell ref="I48:I50"/>
    <mergeCell ref="J48:J50"/>
    <mergeCell ref="K48:K49"/>
    <mergeCell ref="AA45:AA48"/>
    <mergeCell ref="AB45:AB48"/>
    <mergeCell ref="AC45:AC47"/>
    <mergeCell ref="L48:L49"/>
    <mergeCell ref="M48:M49"/>
    <mergeCell ref="N48:N49"/>
    <mergeCell ref="U50:U52"/>
    <mergeCell ref="V50:V52"/>
    <mergeCell ref="W50:W52"/>
    <mergeCell ref="U44:U49"/>
    <mergeCell ref="V44:V49"/>
    <mergeCell ref="W44:W49"/>
    <mergeCell ref="X50:X52"/>
    <mergeCell ref="Y50:Y52"/>
    <mergeCell ref="Z50:Z52"/>
    <mergeCell ref="AA50:AA52"/>
    <mergeCell ref="AB50:AB52"/>
    <mergeCell ref="AC50:AC52"/>
    <mergeCell ref="AI32:AI34"/>
    <mergeCell ref="AD50:AD52"/>
    <mergeCell ref="AE50:AE52"/>
    <mergeCell ref="AF50:AF52"/>
    <mergeCell ref="AG50:AG52"/>
    <mergeCell ref="AH50:AH52"/>
    <mergeCell ref="AI50:AI52"/>
    <mergeCell ref="AG46:AG47"/>
    <mergeCell ref="AH46:AH47"/>
    <mergeCell ref="AI46:AI47"/>
    <mergeCell ref="AJ50:AJ52"/>
    <mergeCell ref="AK50:AK52"/>
    <mergeCell ref="AI23:AK23"/>
    <mergeCell ref="AI18:AL18"/>
    <mergeCell ref="AI19:AL19"/>
    <mergeCell ref="AI20:AK20"/>
    <mergeCell ref="AK31:AK34"/>
    <mergeCell ref="AL50:AL52"/>
    <mergeCell ref="AI28:AJ29"/>
    <mergeCell ref="AI30:AJ30"/>
    <mergeCell ref="AL26:AL34"/>
    <mergeCell ref="AL46:AL47"/>
    <mergeCell ref="A15:AL15"/>
    <mergeCell ref="A16:AL16"/>
    <mergeCell ref="AL7:AL12"/>
    <mergeCell ref="AJ7:AJ9"/>
    <mergeCell ref="AK7:AK11"/>
    <mergeCell ref="AI27:AJ27"/>
    <mergeCell ref="AJ32:AJ34"/>
    <mergeCell ref="AI31:AJ31"/>
  </mergeCells>
  <printOptions horizontalCentered="1" verticalCentered="1"/>
  <pageMargins left="0.23" right="0.15748031496062992" top="0.15748031496062992" bottom="0.15748031496062992" header="0.15748031496062992" footer="0"/>
  <pageSetup fitToHeight="2" horizontalDpi="600" verticalDpi="600" orientation="landscape" paperSize="9" scale="47" r:id="rId1"/>
  <headerFooter alignWithMargins="0">
    <oddHeader>&amp;C&amp;"Arial,Bold"&amp;12PSLOT1 IT00</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CV45"/>
  <sheetViews>
    <sheetView view="pageBreakPreview" zoomScale="75" zoomScaleSheetLayoutView="75" zoomScalePageLayoutView="0" workbookViewId="0" topLeftCell="A1">
      <selection activeCell="T25" sqref="T25:T33"/>
    </sheetView>
  </sheetViews>
  <sheetFormatPr defaultColWidth="9.140625" defaultRowHeight="12.75"/>
  <cols>
    <col min="1" max="1" width="10.7109375" style="8" customWidth="1"/>
    <col min="2" max="2" width="3.00390625" style="8" customWidth="1"/>
    <col min="3" max="3" width="4.7109375" style="8" customWidth="1"/>
    <col min="4" max="4" width="8.140625" style="8" customWidth="1"/>
    <col min="5" max="5" width="5.28125" style="8" customWidth="1"/>
    <col min="6" max="6" width="4.28125" style="8" customWidth="1"/>
    <col min="7" max="7" width="5.00390625" style="8" customWidth="1"/>
    <col min="8" max="8" width="8.57421875" style="8" customWidth="1"/>
    <col min="9" max="9" width="7.28125" style="8" customWidth="1"/>
    <col min="10" max="10" width="8.00390625" style="8" customWidth="1"/>
    <col min="11" max="11" width="4.421875" style="8" customWidth="1"/>
    <col min="12" max="12" width="10.8515625" style="8" customWidth="1"/>
    <col min="13" max="13" width="6.7109375" style="8" customWidth="1"/>
    <col min="14" max="14" width="7.140625" style="8" customWidth="1"/>
    <col min="15" max="15" width="4.421875" style="8" customWidth="1"/>
    <col min="16" max="16" width="26.57421875" style="8" customWidth="1"/>
    <col min="17" max="18" width="12.28125" style="8" bestFit="1" customWidth="1"/>
    <col min="19" max="19" width="18.00390625" style="8" customWidth="1"/>
    <col min="20" max="20" width="11.7109375" style="8" customWidth="1"/>
    <col min="21" max="22" width="12.28125" style="5" bestFit="1" customWidth="1"/>
    <col min="23" max="23" width="9.140625" style="27" bestFit="1" customWidth="1"/>
    <col min="24" max="24" width="10.28125" style="28" customWidth="1"/>
    <col min="25" max="25" width="8.8515625" style="28" customWidth="1"/>
    <col min="26" max="100" width="9.140625" style="28" customWidth="1"/>
    <col min="101" max="16384" width="9.140625" style="8" customWidth="1"/>
  </cols>
  <sheetData>
    <row r="1" spans="1:16" ht="12.75">
      <c r="A1" s="1" t="s">
        <v>487</v>
      </c>
      <c r="H1" s="2"/>
      <c r="L1" s="2"/>
      <c r="P1" s="2"/>
    </row>
    <row r="2" spans="1:16" ht="12.75">
      <c r="A2" s="235" t="s">
        <v>7</v>
      </c>
      <c r="H2" s="2"/>
      <c r="L2" s="2"/>
      <c r="P2" s="2"/>
    </row>
    <row r="3" spans="1:16" ht="12.75">
      <c r="A3" t="s">
        <v>27</v>
      </c>
      <c r="B3" t="s">
        <v>58</v>
      </c>
      <c r="H3" s="2"/>
      <c r="L3" s="2"/>
      <c r="P3" s="2"/>
    </row>
    <row r="4" spans="8:16" ht="12.75">
      <c r="H4" s="2"/>
      <c r="L4" s="2"/>
      <c r="P4" s="2"/>
    </row>
    <row r="5" spans="2:26" ht="12.75">
      <c r="B5" s="3"/>
      <c r="C5" s="8" t="s">
        <v>328</v>
      </c>
      <c r="H5" s="2"/>
      <c r="L5" s="284" t="s">
        <v>329</v>
      </c>
      <c r="P5" s="2"/>
      <c r="Z5" s="28"/>
    </row>
    <row r="6" spans="1:31" ht="12.75">
      <c r="A6" s="4">
        <v>-1</v>
      </c>
      <c r="B6" s="5"/>
      <c r="C6" s="4" t="s">
        <v>28</v>
      </c>
      <c r="D6" s="6"/>
      <c r="E6" s="6"/>
      <c r="F6" s="6"/>
      <c r="G6" s="6"/>
      <c r="H6" s="7"/>
      <c r="I6" s="6"/>
      <c r="J6" s="6"/>
      <c r="K6" s="6"/>
      <c r="L6" s="7"/>
      <c r="M6" s="6"/>
      <c r="N6" s="6"/>
      <c r="O6" s="6"/>
      <c r="P6" s="7"/>
      <c r="Q6" s="10"/>
      <c r="R6" s="10"/>
      <c r="S6" s="11">
        <f>SUM(X33)</f>
        <v>3132</v>
      </c>
      <c r="T6" s="56">
        <f>SUM(S6)</f>
        <v>3132</v>
      </c>
      <c r="U6" s="56">
        <f>SUM(T6)</f>
        <v>3132</v>
      </c>
      <c r="V6" s="56">
        <f>SUM(U6)</f>
        <v>3132</v>
      </c>
      <c r="W6" s="56">
        <f>SUM(V6)</f>
        <v>3132</v>
      </c>
      <c r="X6" s="56">
        <f>SUM(W6)</f>
        <v>3132</v>
      </c>
      <c r="Y6" s="8"/>
      <c r="Z6" s="8"/>
      <c r="AA6" s="5"/>
      <c r="AB6" s="103"/>
      <c r="AE6" s="103"/>
    </row>
    <row r="7" spans="1:31" ht="12.75">
      <c r="A7" s="9">
        <v>0</v>
      </c>
      <c r="B7" s="5"/>
      <c r="C7" s="288" t="s">
        <v>426</v>
      </c>
      <c r="D7" s="6"/>
      <c r="E7" s="6"/>
      <c r="F7" s="6"/>
      <c r="G7" s="6"/>
      <c r="H7" s="7"/>
      <c r="I7" s="6"/>
      <c r="J7" s="6"/>
      <c r="K7" s="6"/>
      <c r="L7" s="288" t="s">
        <v>426</v>
      </c>
      <c r="M7" s="6"/>
      <c r="N7" s="6"/>
      <c r="O7" s="6"/>
      <c r="P7" s="7"/>
      <c r="Q7" s="10"/>
      <c r="R7" s="10"/>
      <c r="S7" s="104">
        <f>SUM(V33:W33)</f>
        <v>10066</v>
      </c>
      <c r="T7" s="57">
        <f>SUM(S7)</f>
        <v>10066</v>
      </c>
      <c r="U7" s="57">
        <f>SUM(T7)</f>
        <v>10066</v>
      </c>
      <c r="V7" s="1159">
        <f>SUM(U7:U9)</f>
        <v>17470</v>
      </c>
      <c r="W7" s="1159">
        <f>SUM(V7:V10)</f>
        <v>17764</v>
      </c>
      <c r="X7" s="1162">
        <f>SUM(W7:W11)</f>
        <v>17769</v>
      </c>
      <c r="Y7" s="8"/>
      <c r="Z7" s="8"/>
      <c r="AA7" s="5"/>
      <c r="AB7" s="103"/>
      <c r="AC7" s="103"/>
      <c r="AD7" s="103"/>
      <c r="AE7" s="103"/>
    </row>
    <row r="8" spans="1:27" ht="12.75">
      <c r="A8" s="292" t="s">
        <v>336</v>
      </c>
      <c r="B8" s="13"/>
      <c r="C8" s="258" t="s">
        <v>288</v>
      </c>
      <c r="D8" s="258"/>
      <c r="E8" s="258"/>
      <c r="F8" s="258"/>
      <c r="G8" s="258"/>
      <c r="H8" s="258"/>
      <c r="I8" s="258"/>
      <c r="J8" s="14"/>
      <c r="K8" s="14"/>
      <c r="L8" s="19"/>
      <c r="M8" s="258"/>
      <c r="N8" s="14"/>
      <c r="O8" s="14"/>
      <c r="P8" s="19"/>
      <c r="Q8" s="15"/>
      <c r="R8" s="15"/>
      <c r="S8" s="191">
        <f>SUM(U26:W26)</f>
        <v>730</v>
      </c>
      <c r="T8" s="1159">
        <f>SUM(S8:S9)</f>
        <v>7404</v>
      </c>
      <c r="U8" s="1165">
        <f>SUM(T8)</f>
        <v>7404</v>
      </c>
      <c r="V8" s="1160"/>
      <c r="W8" s="1160"/>
      <c r="X8" s="1163"/>
      <c r="Y8" s="8"/>
      <c r="Z8" s="8"/>
      <c r="AA8" s="5"/>
    </row>
    <row r="9" spans="1:31" ht="12.75">
      <c r="A9" s="74">
        <v>52</v>
      </c>
      <c r="B9" s="13"/>
      <c r="C9" s="347" t="s">
        <v>441</v>
      </c>
      <c r="D9" s="347"/>
      <c r="E9" s="347"/>
      <c r="F9" s="347"/>
      <c r="G9" s="347"/>
      <c r="H9" s="258"/>
      <c r="I9" s="258"/>
      <c r="J9" s="14"/>
      <c r="K9" s="14"/>
      <c r="L9" s="347" t="s">
        <v>441</v>
      </c>
      <c r="M9" s="258"/>
      <c r="N9" s="14"/>
      <c r="O9" s="14"/>
      <c r="P9" s="19"/>
      <c r="Q9" s="15"/>
      <c r="R9" s="15"/>
      <c r="S9" s="191">
        <f>SUM(U25:W25)</f>
        <v>6674</v>
      </c>
      <c r="T9" s="1161"/>
      <c r="U9" s="1166"/>
      <c r="V9" s="1161"/>
      <c r="W9" s="1160"/>
      <c r="X9" s="1163"/>
      <c r="Y9" s="8"/>
      <c r="Z9" s="8"/>
      <c r="AA9" s="5"/>
      <c r="AB9" s="34"/>
      <c r="AC9" s="34"/>
      <c r="AE9" s="103"/>
    </row>
    <row r="10" spans="1:31" ht="12.75">
      <c r="A10" s="291" t="s">
        <v>339</v>
      </c>
      <c r="B10" s="13"/>
      <c r="C10" s="1195" t="s">
        <v>340</v>
      </c>
      <c r="D10" s="1195"/>
      <c r="E10" s="1195"/>
      <c r="F10" s="1195"/>
      <c r="G10" s="1195"/>
      <c r="H10" s="258"/>
      <c r="I10" s="258"/>
      <c r="J10" s="14"/>
      <c r="K10" s="14"/>
      <c r="L10" s="19"/>
      <c r="M10" s="258"/>
      <c r="N10" s="14"/>
      <c r="O10" s="14"/>
      <c r="P10" s="19"/>
      <c r="Q10" s="15"/>
      <c r="R10" s="15"/>
      <c r="S10" s="17">
        <f>SUM(U27:W27,U29:W29,U31:W31)</f>
        <v>294</v>
      </c>
      <c r="T10" s="57">
        <f>S10</f>
        <v>294</v>
      </c>
      <c r="U10" s="500">
        <f>SUM(T10:T10)</f>
        <v>294</v>
      </c>
      <c r="V10" s="500">
        <f>SUM(U10:U10)</f>
        <v>294</v>
      </c>
      <c r="W10" s="1161"/>
      <c r="X10" s="1163"/>
      <c r="Y10" s="8"/>
      <c r="Z10" s="8"/>
      <c r="AA10" s="259"/>
      <c r="AC10" s="34"/>
      <c r="AE10" s="103"/>
    </row>
    <row r="11" spans="1:30" ht="12.75" customHeight="1">
      <c r="A11" s="23" t="s">
        <v>29</v>
      </c>
      <c r="B11" s="5"/>
      <c r="C11" s="4" t="s">
        <v>30</v>
      </c>
      <c r="H11" s="2"/>
      <c r="L11" s="2"/>
      <c r="P11" s="2"/>
      <c r="Q11" s="22"/>
      <c r="R11" s="22"/>
      <c r="S11" s="24">
        <f>SUM(U28:W28,U30:W30,U32:W32,U33)</f>
        <v>5</v>
      </c>
      <c r="T11" s="58">
        <f>S11</f>
        <v>5</v>
      </c>
      <c r="U11" s="58">
        <f>SUM(T11)</f>
        <v>5</v>
      </c>
      <c r="V11" s="58">
        <f>SUM(U11)</f>
        <v>5</v>
      </c>
      <c r="W11" s="58">
        <f>SUM(V11)</f>
        <v>5</v>
      </c>
      <c r="X11" s="1164"/>
      <c r="Y11" s="8"/>
      <c r="Z11" s="8"/>
      <c r="AA11" s="5"/>
      <c r="AD11" s="103"/>
    </row>
    <row r="12" spans="1:27" ht="13.5" thickBot="1">
      <c r="A12" s="20"/>
      <c r="B12" s="21"/>
      <c r="H12" s="2"/>
      <c r="L12" s="2"/>
      <c r="P12" s="2"/>
      <c r="Q12" s="25"/>
      <c r="R12" s="25"/>
      <c r="S12" s="26"/>
      <c r="T12" s="123"/>
      <c r="U12" s="123"/>
      <c r="V12" s="123"/>
      <c r="W12" s="123"/>
      <c r="X12" s="122">
        <f>SUM(X6:X11)</f>
        <v>20901</v>
      </c>
      <c r="Y12" s="8"/>
      <c r="Z12" s="8"/>
      <c r="AA12" s="26"/>
    </row>
    <row r="13" spans="1:27" ht="13.5" thickTop="1">
      <c r="A13" s="20"/>
      <c r="B13" s="21"/>
      <c r="H13" s="2"/>
      <c r="L13" s="2"/>
      <c r="P13" s="2"/>
      <c r="Q13" s="25"/>
      <c r="R13" s="25"/>
      <c r="S13" s="26"/>
      <c r="T13" s="276"/>
      <c r="U13" s="276"/>
      <c r="V13" s="276"/>
      <c r="W13" s="276"/>
      <c r="X13" s="276"/>
      <c r="Y13" s="8"/>
      <c r="Z13" s="8"/>
      <c r="AA13" s="26"/>
    </row>
    <row r="14" spans="1:32" ht="28.5" customHeight="1">
      <c r="A14" s="1204" t="s">
        <v>442</v>
      </c>
      <c r="B14" s="1204"/>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25"/>
      <c r="Z14" s="8"/>
      <c r="AA14" s="8"/>
      <c r="AC14" s="26"/>
      <c r="AD14" s="26"/>
      <c r="AE14" s="276"/>
      <c r="AF14" s="276"/>
    </row>
    <row r="15" spans="1:32" ht="26.25" customHeight="1">
      <c r="A15" s="992" t="s">
        <v>425</v>
      </c>
      <c r="B15" s="992"/>
      <c r="C15" s="992"/>
      <c r="D15" s="992"/>
      <c r="E15" s="992"/>
      <c r="F15" s="992"/>
      <c r="G15" s="992"/>
      <c r="H15" s="992"/>
      <c r="I15" s="992"/>
      <c r="J15" s="992"/>
      <c r="K15" s="992"/>
      <c r="L15" s="992"/>
      <c r="M15" s="992"/>
      <c r="N15" s="992"/>
      <c r="O15" s="992"/>
      <c r="P15" s="992"/>
      <c r="Q15" s="992"/>
      <c r="R15" s="992"/>
      <c r="S15" s="992"/>
      <c r="T15" s="992"/>
      <c r="U15" s="992"/>
      <c r="V15" s="992"/>
      <c r="W15" s="992"/>
      <c r="X15" s="992"/>
      <c r="Y15" s="25"/>
      <c r="Z15" s="8"/>
      <c r="AA15" s="8"/>
      <c r="AC15" s="26"/>
      <c r="AD15" s="26"/>
      <c r="AE15" s="276"/>
      <c r="AF15" s="276"/>
    </row>
    <row r="16" spans="1:31" ht="13.5" thickBot="1">
      <c r="A16" s="20"/>
      <c r="B16" s="21"/>
      <c r="H16" s="2"/>
      <c r="L16" s="2"/>
      <c r="P16" s="2"/>
      <c r="Q16" s="25"/>
      <c r="R16" s="25"/>
      <c r="S16" s="25"/>
      <c r="T16" s="12"/>
      <c r="AB16" s="34"/>
      <c r="AC16" s="34"/>
      <c r="AE16" s="103"/>
    </row>
    <row r="17" spans="1:29" ht="12.75" customHeight="1">
      <c r="A17" s="1" t="s">
        <v>487</v>
      </c>
      <c r="B17" s="280"/>
      <c r="C17" s="280"/>
      <c r="D17" s="280"/>
      <c r="E17" s="280"/>
      <c r="F17" s="280"/>
      <c r="G17" s="280"/>
      <c r="H17" s="280"/>
      <c r="I17" s="280"/>
      <c r="J17" s="280"/>
      <c r="K17" s="280"/>
      <c r="L17" s="280"/>
      <c r="M17" s="280"/>
      <c r="N17" s="280"/>
      <c r="O17" s="280"/>
      <c r="P17" s="268"/>
      <c r="Q17" s="1024" t="s">
        <v>44</v>
      </c>
      <c r="R17" s="986"/>
      <c r="S17" s="986"/>
      <c r="T17" s="986"/>
      <c r="U17" s="1017" t="s">
        <v>44</v>
      </c>
      <c r="V17" s="986"/>
      <c r="W17" s="986"/>
      <c r="X17" s="987"/>
      <c r="Z17" s="8"/>
      <c r="AA17" s="8"/>
      <c r="AB17" s="8"/>
      <c r="AC17" s="8"/>
    </row>
    <row r="18" spans="1:24" ht="12.75">
      <c r="A18" s="280"/>
      <c r="B18" s="280"/>
      <c r="C18" s="280"/>
      <c r="D18" s="280"/>
      <c r="E18" s="280"/>
      <c r="F18" s="280"/>
      <c r="G18" s="280"/>
      <c r="H18" s="280"/>
      <c r="I18" s="280"/>
      <c r="J18" s="280"/>
      <c r="K18" s="280"/>
      <c r="L18" s="280"/>
      <c r="M18" s="280"/>
      <c r="N18" s="280"/>
      <c r="O18" s="280"/>
      <c r="P18" s="268"/>
      <c r="Q18" s="1025" t="s">
        <v>45</v>
      </c>
      <c r="R18" s="967"/>
      <c r="S18" s="967"/>
      <c r="T18" s="967"/>
      <c r="U18" s="1019" t="s">
        <v>45</v>
      </c>
      <c r="V18" s="967"/>
      <c r="W18" s="967"/>
      <c r="X18" s="988"/>
    </row>
    <row r="19" spans="1:24" ht="12.75">
      <c r="A19" s="280"/>
      <c r="B19" s="280"/>
      <c r="C19" s="280"/>
      <c r="D19" s="280"/>
      <c r="E19" s="280"/>
      <c r="F19" s="280"/>
      <c r="G19" s="280"/>
      <c r="H19" s="280"/>
      <c r="I19" s="280"/>
      <c r="J19" s="280"/>
      <c r="K19" s="280"/>
      <c r="L19" s="280"/>
      <c r="M19" s="280"/>
      <c r="N19" s="280"/>
      <c r="O19" s="280"/>
      <c r="P19" s="268"/>
      <c r="Q19" s="1025" t="s">
        <v>46</v>
      </c>
      <c r="R19" s="967"/>
      <c r="S19" s="968"/>
      <c r="T19" s="650" t="s">
        <v>48</v>
      </c>
      <c r="U19" s="1019" t="s">
        <v>46</v>
      </c>
      <c r="V19" s="967"/>
      <c r="W19" s="968"/>
      <c r="X19" s="29" t="s">
        <v>48</v>
      </c>
    </row>
    <row r="20" spans="1:24" ht="12.75" customHeight="1">
      <c r="A20" s="280"/>
      <c r="B20" s="280"/>
      <c r="C20" s="280"/>
      <c r="D20" s="280"/>
      <c r="E20" s="280"/>
      <c r="F20" s="280"/>
      <c r="G20" s="280"/>
      <c r="H20" s="280"/>
      <c r="I20" s="280"/>
      <c r="J20" s="280"/>
      <c r="K20" s="280"/>
      <c r="L20" s="280"/>
      <c r="M20" s="280"/>
      <c r="N20" s="280"/>
      <c r="O20" s="280"/>
      <c r="P20" s="268"/>
      <c r="Q20" s="1026" t="s">
        <v>47</v>
      </c>
      <c r="R20" s="969"/>
      <c r="S20" s="970"/>
      <c r="T20" s="1027" t="s">
        <v>49</v>
      </c>
      <c r="U20" s="1021" t="s">
        <v>47</v>
      </c>
      <c r="V20" s="969"/>
      <c r="W20" s="970"/>
      <c r="X20" s="971" t="s">
        <v>49</v>
      </c>
    </row>
    <row r="21" spans="1:28" ht="12.75" customHeight="1">
      <c r="A21" s="280"/>
      <c r="B21" s="280"/>
      <c r="C21" s="280"/>
      <c r="D21" s="280"/>
      <c r="E21" s="280"/>
      <c r="F21" s="280"/>
      <c r="G21" s="280"/>
      <c r="H21" s="280"/>
      <c r="I21" s="280"/>
      <c r="J21" s="280"/>
      <c r="K21" s="280"/>
      <c r="L21" s="280"/>
      <c r="M21" s="280"/>
      <c r="N21" s="280"/>
      <c r="O21" s="280"/>
      <c r="P21" s="268"/>
      <c r="Q21" s="830" t="s">
        <v>32</v>
      </c>
      <c r="R21" s="831"/>
      <c r="S21" s="832"/>
      <c r="T21" s="1027"/>
      <c r="U21" s="978" t="s">
        <v>32</v>
      </c>
      <c r="V21" s="831"/>
      <c r="W21" s="832"/>
      <c r="X21" s="971"/>
      <c r="AB21" s="34"/>
    </row>
    <row r="22" spans="1:28" ht="12.75" customHeight="1">
      <c r="A22" s="280"/>
      <c r="B22" s="280"/>
      <c r="C22" s="280"/>
      <c r="D22" s="280"/>
      <c r="E22" s="280"/>
      <c r="F22" s="280"/>
      <c r="G22" s="280"/>
      <c r="H22" s="280"/>
      <c r="I22" s="280"/>
      <c r="J22" s="280"/>
      <c r="K22" s="280"/>
      <c r="L22" s="280"/>
      <c r="M22" s="280"/>
      <c r="N22" s="280"/>
      <c r="O22" s="280"/>
      <c r="P22" s="268"/>
      <c r="Q22" s="833" t="s">
        <v>68</v>
      </c>
      <c r="R22" s="834"/>
      <c r="S22" s="835"/>
      <c r="T22" s="1027"/>
      <c r="U22" s="979" t="s">
        <v>68</v>
      </c>
      <c r="V22" s="834"/>
      <c r="W22" s="835"/>
      <c r="X22" s="971"/>
      <c r="AB22" s="34"/>
    </row>
    <row r="23" spans="1:24" ht="12.75">
      <c r="A23" s="280"/>
      <c r="B23" s="280"/>
      <c r="C23" s="280"/>
      <c r="D23" s="280"/>
      <c r="E23" s="280"/>
      <c r="F23" s="280"/>
      <c r="G23" s="280"/>
      <c r="H23" s="280"/>
      <c r="I23" s="280"/>
      <c r="J23" s="280"/>
      <c r="K23" s="280"/>
      <c r="L23" s="280"/>
      <c r="M23" s="280"/>
      <c r="N23" s="280"/>
      <c r="O23" s="280"/>
      <c r="P23" s="268"/>
      <c r="Q23" s="32" t="s">
        <v>75</v>
      </c>
      <c r="R23" s="61" t="s">
        <v>70</v>
      </c>
      <c r="S23" s="61">
        <v>19</v>
      </c>
      <c r="T23" s="1027"/>
      <c r="U23" s="679" t="s">
        <v>75</v>
      </c>
      <c r="V23" s="61" t="s">
        <v>70</v>
      </c>
      <c r="W23" s="61">
        <v>19</v>
      </c>
      <c r="X23" s="971"/>
    </row>
    <row r="24" spans="1:24" ht="27" customHeight="1" thickBot="1">
      <c r="A24" s="240"/>
      <c r="B24" s="240"/>
      <c r="C24" s="240"/>
      <c r="D24" s="240"/>
      <c r="E24" s="240"/>
      <c r="F24" s="240"/>
      <c r="G24" s="240"/>
      <c r="H24" s="240"/>
      <c r="I24" s="240"/>
      <c r="J24" s="240"/>
      <c r="K24" s="240"/>
      <c r="L24" s="240"/>
      <c r="M24" s="240"/>
      <c r="N24" s="240"/>
      <c r="O24" s="240"/>
      <c r="P24" s="281"/>
      <c r="Q24" s="90" t="s">
        <v>69</v>
      </c>
      <c r="R24" s="108" t="s">
        <v>71</v>
      </c>
      <c r="S24" s="108" t="s">
        <v>43</v>
      </c>
      <c r="T24" s="1027"/>
      <c r="U24" s="684" t="s">
        <v>69</v>
      </c>
      <c r="V24" s="108" t="s">
        <v>71</v>
      </c>
      <c r="W24" s="108" t="s">
        <v>43</v>
      </c>
      <c r="X24" s="971"/>
    </row>
    <row r="25" spans="1:100" ht="24" customHeight="1">
      <c r="A25" s="1180" t="s">
        <v>8</v>
      </c>
      <c r="B25" s="1183" t="s">
        <v>262</v>
      </c>
      <c r="C25" s="244" t="s">
        <v>134</v>
      </c>
      <c r="D25" s="95" t="s">
        <v>73</v>
      </c>
      <c r="E25" s="269"/>
      <c r="F25" s="270"/>
      <c r="G25" s="271"/>
      <c r="H25" s="107"/>
      <c r="I25" s="269"/>
      <c r="J25" s="270"/>
      <c r="K25" s="106"/>
      <c r="L25" s="107"/>
      <c r="M25" s="269"/>
      <c r="N25" s="270"/>
      <c r="O25" s="106"/>
      <c r="P25" s="107"/>
      <c r="Q25" s="1167">
        <v>52</v>
      </c>
      <c r="R25" s="1168"/>
      <c r="S25" s="1169"/>
      <c r="T25" s="1156">
        <v>-1</v>
      </c>
      <c r="U25" s="685">
        <v>6580</v>
      </c>
      <c r="V25" s="142">
        <v>92</v>
      </c>
      <c r="W25" s="546">
        <v>2</v>
      </c>
      <c r="X25" s="671">
        <v>0</v>
      </c>
      <c r="Y25" s="89"/>
      <c r="Z25" s="34"/>
      <c r="AB25" s="34"/>
      <c r="AF25" s="34"/>
      <c r="AG25" s="34"/>
      <c r="AN25" s="34"/>
      <c r="CS25" s="8"/>
      <c r="CT25" s="8"/>
      <c r="CU25" s="8"/>
      <c r="CV25" s="8"/>
    </row>
    <row r="26" spans="1:100" ht="56.25" customHeight="1">
      <c r="A26" s="1181"/>
      <c r="B26" s="1184"/>
      <c r="C26" s="1196">
        <v>0</v>
      </c>
      <c r="D26" s="1186" t="s">
        <v>98</v>
      </c>
      <c r="E26" s="1175" t="s">
        <v>12</v>
      </c>
      <c r="F26" s="1170" t="s">
        <v>9</v>
      </c>
      <c r="G26" s="1189" t="s">
        <v>88</v>
      </c>
      <c r="H26" s="1172" t="s">
        <v>286</v>
      </c>
      <c r="I26" s="1201" t="s">
        <v>84</v>
      </c>
      <c r="J26" s="1170" t="s">
        <v>10</v>
      </c>
      <c r="K26" s="1193" t="s">
        <v>85</v>
      </c>
      <c r="L26" s="1172" t="s">
        <v>11</v>
      </c>
      <c r="M26" s="1175" t="s">
        <v>298</v>
      </c>
      <c r="N26" s="1170" t="s">
        <v>247</v>
      </c>
      <c r="O26" s="63" t="s">
        <v>102</v>
      </c>
      <c r="P26" s="118" t="s">
        <v>264</v>
      </c>
      <c r="Q26" s="1215" t="s">
        <v>346</v>
      </c>
      <c r="R26" s="1216"/>
      <c r="S26" s="1217"/>
      <c r="T26" s="1157"/>
      <c r="U26" s="686">
        <v>568</v>
      </c>
      <c r="V26" s="150">
        <v>157</v>
      </c>
      <c r="W26" s="346">
        <v>5</v>
      </c>
      <c r="X26" s="672">
        <v>0</v>
      </c>
      <c r="Y26" s="89"/>
      <c r="AB26" s="200"/>
      <c r="AC26" s="200"/>
      <c r="AD26" s="200"/>
      <c r="CS26" s="8"/>
      <c r="CT26" s="8"/>
      <c r="CU26" s="8"/>
      <c r="CV26" s="8"/>
    </row>
    <row r="27" spans="1:100" ht="52.5" customHeight="1" thickBot="1">
      <c r="A27" s="1181"/>
      <c r="B27" s="1184"/>
      <c r="C27" s="1197"/>
      <c r="D27" s="1187"/>
      <c r="E27" s="1199"/>
      <c r="F27" s="1184"/>
      <c r="G27" s="1190"/>
      <c r="H27" s="1173"/>
      <c r="I27" s="1202"/>
      <c r="J27" s="1184"/>
      <c r="K27" s="1194"/>
      <c r="L27" s="1174"/>
      <c r="M27" s="1176"/>
      <c r="N27" s="1171"/>
      <c r="O27" s="44" t="s">
        <v>96</v>
      </c>
      <c r="P27" s="118" t="s">
        <v>87</v>
      </c>
      <c r="Q27" s="1218" t="s">
        <v>347</v>
      </c>
      <c r="R27" s="1219"/>
      <c r="S27" s="1220"/>
      <c r="T27" s="1157"/>
      <c r="U27" s="687">
        <v>7</v>
      </c>
      <c r="V27" s="267">
        <v>3</v>
      </c>
      <c r="W27" s="482">
        <v>0</v>
      </c>
      <c r="X27" s="672">
        <v>0</v>
      </c>
      <c r="Y27" s="89"/>
      <c r="AB27" s="200"/>
      <c r="AC27" s="200"/>
      <c r="AD27" s="200"/>
      <c r="CS27" s="8"/>
      <c r="CT27" s="8"/>
      <c r="CU27" s="8"/>
      <c r="CV27" s="8"/>
    </row>
    <row r="28" spans="1:100" ht="25.5" customHeight="1" thickBot="1">
      <c r="A28" s="1181"/>
      <c r="B28" s="1184"/>
      <c r="C28" s="1197"/>
      <c r="D28" s="1187"/>
      <c r="E28" s="1199"/>
      <c r="F28" s="1184"/>
      <c r="G28" s="1192"/>
      <c r="H28" s="1174"/>
      <c r="I28" s="1203"/>
      <c r="J28" s="1171"/>
      <c r="K28" s="44" t="s">
        <v>62</v>
      </c>
      <c r="L28" s="118" t="s">
        <v>29</v>
      </c>
      <c r="M28" s="260"/>
      <c r="N28" s="260"/>
      <c r="O28" s="44"/>
      <c r="P28" s="118"/>
      <c r="Q28" s="1177" t="s">
        <v>29</v>
      </c>
      <c r="R28" s="1178"/>
      <c r="S28" s="1179"/>
      <c r="T28" s="1157"/>
      <c r="U28" s="688">
        <v>2</v>
      </c>
      <c r="V28" s="350">
        <v>0</v>
      </c>
      <c r="W28" s="351">
        <v>0</v>
      </c>
      <c r="X28" s="672"/>
      <c r="Y28" s="89"/>
      <c r="AB28" s="200"/>
      <c r="AC28" s="200"/>
      <c r="AD28" s="200"/>
      <c r="CS28" s="8"/>
      <c r="CT28" s="8"/>
      <c r="CU28" s="8"/>
      <c r="CV28" s="8"/>
    </row>
    <row r="29" spans="1:100" ht="64.5" customHeight="1" thickBot="1">
      <c r="A29" s="1181"/>
      <c r="B29" s="1184"/>
      <c r="C29" s="1197"/>
      <c r="D29" s="1187"/>
      <c r="E29" s="1199"/>
      <c r="F29" s="1184"/>
      <c r="G29" s="1189" t="s">
        <v>61</v>
      </c>
      <c r="H29" s="1206" t="s">
        <v>287</v>
      </c>
      <c r="I29" s="1175" t="s">
        <v>14</v>
      </c>
      <c r="J29" s="1170" t="s">
        <v>13</v>
      </c>
      <c r="K29" s="226" t="s">
        <v>85</v>
      </c>
      <c r="L29" s="243" t="s">
        <v>11</v>
      </c>
      <c r="M29" s="260"/>
      <c r="N29" s="260"/>
      <c r="O29" s="63"/>
      <c r="P29" s="118"/>
      <c r="Q29" s="1221" t="s">
        <v>348</v>
      </c>
      <c r="R29" s="1222"/>
      <c r="S29" s="1223"/>
      <c r="T29" s="1157"/>
      <c r="U29" s="689">
        <v>42</v>
      </c>
      <c r="V29" s="140">
        <v>0</v>
      </c>
      <c r="W29" s="483">
        <v>1</v>
      </c>
      <c r="X29" s="672">
        <v>0</v>
      </c>
      <c r="Y29" s="89"/>
      <c r="AB29" s="200"/>
      <c r="AC29" s="200"/>
      <c r="AD29" s="200"/>
      <c r="CS29" s="8"/>
      <c r="CT29" s="8"/>
      <c r="CU29" s="8"/>
      <c r="CV29" s="8"/>
    </row>
    <row r="30" spans="1:100" ht="27" customHeight="1" thickBot="1">
      <c r="A30" s="1181"/>
      <c r="B30" s="1184"/>
      <c r="C30" s="1197"/>
      <c r="D30" s="1187"/>
      <c r="E30" s="1199"/>
      <c r="F30" s="1184"/>
      <c r="G30" s="1192"/>
      <c r="H30" s="1224"/>
      <c r="I30" s="1176"/>
      <c r="J30" s="1171"/>
      <c r="K30" s="44" t="s">
        <v>62</v>
      </c>
      <c r="L30" s="118" t="s">
        <v>29</v>
      </c>
      <c r="M30" s="260"/>
      <c r="N30" s="260"/>
      <c r="O30" s="44"/>
      <c r="P30" s="118"/>
      <c r="Q30" s="1177" t="s">
        <v>29</v>
      </c>
      <c r="R30" s="1178"/>
      <c r="S30" s="1179"/>
      <c r="T30" s="1157"/>
      <c r="U30" s="688"/>
      <c r="V30" s="350"/>
      <c r="W30" s="351"/>
      <c r="X30" s="672"/>
      <c r="Y30" s="89"/>
      <c r="AB30" s="200"/>
      <c r="AC30" s="200"/>
      <c r="AD30" s="200"/>
      <c r="CS30" s="8"/>
      <c r="CT30" s="8"/>
      <c r="CU30" s="8"/>
      <c r="CV30" s="8"/>
    </row>
    <row r="31" spans="1:100" ht="33" customHeight="1" thickBot="1">
      <c r="A31" s="1181"/>
      <c r="B31" s="1184"/>
      <c r="C31" s="1197"/>
      <c r="D31" s="1187"/>
      <c r="E31" s="1199"/>
      <c r="F31" s="1184"/>
      <c r="G31" s="1189" t="s">
        <v>102</v>
      </c>
      <c r="H31" s="1206" t="s">
        <v>284</v>
      </c>
      <c r="I31" s="1175" t="s">
        <v>298</v>
      </c>
      <c r="J31" s="1170" t="s">
        <v>247</v>
      </c>
      <c r="K31" s="44" t="s">
        <v>96</v>
      </c>
      <c r="L31" s="243" t="s">
        <v>87</v>
      </c>
      <c r="M31" s="97"/>
      <c r="N31" s="97"/>
      <c r="O31" s="272"/>
      <c r="P31" s="247"/>
      <c r="Q31" s="1209">
        <v>10001</v>
      </c>
      <c r="R31" s="1210"/>
      <c r="S31" s="1211"/>
      <c r="T31" s="1157"/>
      <c r="U31" s="690">
        <v>153</v>
      </c>
      <c r="V31" s="548">
        <v>87</v>
      </c>
      <c r="W31" s="549">
        <v>1</v>
      </c>
      <c r="X31" s="672">
        <v>0</v>
      </c>
      <c r="Y31" s="89"/>
      <c r="AB31" s="200"/>
      <c r="AC31" s="200"/>
      <c r="AD31" s="200"/>
      <c r="CS31" s="8"/>
      <c r="CT31" s="8"/>
      <c r="CU31" s="8"/>
      <c r="CV31" s="8"/>
    </row>
    <row r="32" spans="1:100" ht="50.25" customHeight="1" thickBot="1">
      <c r="A32" s="1181"/>
      <c r="B32" s="1184"/>
      <c r="C32" s="1197"/>
      <c r="D32" s="1187"/>
      <c r="E32" s="1199"/>
      <c r="F32" s="1184"/>
      <c r="G32" s="1190"/>
      <c r="H32" s="1207"/>
      <c r="I32" s="1199"/>
      <c r="J32" s="1184"/>
      <c r="K32" s="1189" t="s">
        <v>102</v>
      </c>
      <c r="L32" s="1172" t="s">
        <v>264</v>
      </c>
      <c r="M32" s="956" t="s">
        <v>103</v>
      </c>
      <c r="N32" s="959" t="s">
        <v>60</v>
      </c>
      <c r="O32" s="251" t="s">
        <v>96</v>
      </c>
      <c r="P32" s="247" t="s">
        <v>323</v>
      </c>
      <c r="Q32" s="1212" t="s">
        <v>29</v>
      </c>
      <c r="R32" s="1213"/>
      <c r="S32" s="1214"/>
      <c r="T32" s="1157"/>
      <c r="U32" s="691">
        <v>3</v>
      </c>
      <c r="V32" s="550">
        <v>0</v>
      </c>
      <c r="W32" s="551">
        <v>0</v>
      </c>
      <c r="X32" s="672">
        <v>0</v>
      </c>
      <c r="Y32" s="89"/>
      <c r="AB32" s="200"/>
      <c r="AC32" s="200"/>
      <c r="AD32" s="200"/>
      <c r="CS32" s="8"/>
      <c r="CT32" s="8"/>
      <c r="CU32" s="8"/>
      <c r="CV32" s="8"/>
    </row>
    <row r="33" spans="1:100" ht="33" customHeight="1" thickBot="1">
      <c r="A33" s="1182"/>
      <c r="B33" s="1185"/>
      <c r="C33" s="1198"/>
      <c r="D33" s="1188"/>
      <c r="E33" s="1200"/>
      <c r="F33" s="1185"/>
      <c r="G33" s="1191"/>
      <c r="H33" s="1208"/>
      <c r="I33" s="1200"/>
      <c r="J33" s="1185"/>
      <c r="K33" s="1191"/>
      <c r="L33" s="1205"/>
      <c r="M33" s="1032"/>
      <c r="N33" s="1033"/>
      <c r="O33" s="111" t="s">
        <v>102</v>
      </c>
      <c r="P33" s="273" t="s">
        <v>324</v>
      </c>
      <c r="Q33" s="298"/>
      <c r="R33" s="1209">
        <v>0</v>
      </c>
      <c r="S33" s="1211"/>
      <c r="T33" s="1158"/>
      <c r="U33" s="692">
        <v>0</v>
      </c>
      <c r="V33" s="76">
        <v>9999</v>
      </c>
      <c r="W33" s="547">
        <v>67</v>
      </c>
      <c r="X33" s="231">
        <v>3132</v>
      </c>
      <c r="Y33" s="89"/>
      <c r="AB33" s="200"/>
      <c r="AC33" s="230"/>
      <c r="AD33" s="200"/>
      <c r="AE33" s="34"/>
      <c r="AF33" s="34"/>
      <c r="AG33" s="34"/>
      <c r="CS33" s="8"/>
      <c r="CT33" s="8"/>
      <c r="CU33" s="8"/>
      <c r="CV33" s="8"/>
    </row>
    <row r="34" spans="17:100" ht="12.75">
      <c r="Q34" s="33"/>
      <c r="R34" s="33"/>
      <c r="S34" s="33"/>
      <c r="T34" s="33"/>
      <c r="U34" s="50"/>
      <c r="V34" s="50"/>
      <c r="W34" s="50"/>
      <c r="X34" s="50"/>
      <c r="Y34" s="50"/>
      <c r="AG34" s="34"/>
      <c r="CT34" s="8"/>
      <c r="CU34" s="8"/>
      <c r="CV34" s="8"/>
    </row>
    <row r="35" ht="12.75">
      <c r="AG35" s="34"/>
    </row>
    <row r="36" spans="29:33" ht="12.75">
      <c r="AC36" s="34"/>
      <c r="AE36" s="34"/>
      <c r="AG36" s="34"/>
    </row>
    <row r="37" spans="29:31" ht="12.75">
      <c r="AC37" s="34"/>
      <c r="AE37" s="34"/>
    </row>
    <row r="38" spans="28:33" ht="12.75">
      <c r="AB38" s="34"/>
      <c r="AC38" s="34"/>
      <c r="AE38" s="34"/>
      <c r="AG38" s="34"/>
    </row>
    <row r="39" spans="28:31" ht="12.75">
      <c r="AB39" s="34"/>
      <c r="AC39" s="34"/>
      <c r="AE39" s="34"/>
    </row>
    <row r="40" ht="12.75">
      <c r="AG40" s="34"/>
    </row>
    <row r="41" spans="26:31" ht="12.75">
      <c r="Z41" s="34"/>
      <c r="AB41" s="34"/>
      <c r="AC41" s="34"/>
      <c r="AE41" s="34"/>
    </row>
    <row r="42" ht="12.75">
      <c r="AG42" s="34"/>
    </row>
    <row r="43" spans="28:31" ht="12.75">
      <c r="AB43" s="34"/>
      <c r="AC43" s="34"/>
      <c r="AE43" s="34"/>
    </row>
    <row r="45" spans="28:31" ht="12.75">
      <c r="AB45" s="34"/>
      <c r="AC45" s="34"/>
      <c r="AE45" s="34"/>
    </row>
  </sheetData>
  <sheetProtection/>
  <mergeCells count="58">
    <mergeCell ref="A15:X15"/>
    <mergeCell ref="Q26:S26"/>
    <mergeCell ref="Q27:S27"/>
    <mergeCell ref="Q28:S28"/>
    <mergeCell ref="Q29:S29"/>
    <mergeCell ref="G29:G30"/>
    <mergeCell ref="H29:H30"/>
    <mergeCell ref="U20:W20"/>
    <mergeCell ref="Q18:T18"/>
    <mergeCell ref="Q19:S19"/>
    <mergeCell ref="L32:L33"/>
    <mergeCell ref="H31:H33"/>
    <mergeCell ref="I31:I33"/>
    <mergeCell ref="J31:J33"/>
    <mergeCell ref="Q31:S31"/>
    <mergeCell ref="Q32:S32"/>
    <mergeCell ref="R33:S33"/>
    <mergeCell ref="K32:K33"/>
    <mergeCell ref="U21:W21"/>
    <mergeCell ref="L26:L27"/>
    <mergeCell ref="Q21:S21"/>
    <mergeCell ref="C10:G10"/>
    <mergeCell ref="C26:C33"/>
    <mergeCell ref="E26:E33"/>
    <mergeCell ref="F26:F33"/>
    <mergeCell ref="I26:I28"/>
    <mergeCell ref="J26:J28"/>
    <mergeCell ref="A14:X14"/>
    <mergeCell ref="A25:A33"/>
    <mergeCell ref="B25:B33"/>
    <mergeCell ref="D26:D33"/>
    <mergeCell ref="M32:M33"/>
    <mergeCell ref="N32:N33"/>
    <mergeCell ref="G31:G33"/>
    <mergeCell ref="G26:G28"/>
    <mergeCell ref="M26:M27"/>
    <mergeCell ref="N26:N27"/>
    <mergeCell ref="K26:K27"/>
    <mergeCell ref="J29:J30"/>
    <mergeCell ref="H26:H28"/>
    <mergeCell ref="I29:I30"/>
    <mergeCell ref="U17:X17"/>
    <mergeCell ref="U18:X18"/>
    <mergeCell ref="T20:T24"/>
    <mergeCell ref="U22:W22"/>
    <mergeCell ref="Q17:T17"/>
    <mergeCell ref="Q30:S30"/>
    <mergeCell ref="Q20:S20"/>
    <mergeCell ref="T25:T33"/>
    <mergeCell ref="V7:V9"/>
    <mergeCell ref="W7:W10"/>
    <mergeCell ref="X7:X11"/>
    <mergeCell ref="U19:W19"/>
    <mergeCell ref="Q22:S22"/>
    <mergeCell ref="U8:U9"/>
    <mergeCell ref="T8:T9"/>
    <mergeCell ref="Q25:S25"/>
    <mergeCell ref="X20:X24"/>
  </mergeCells>
  <printOptions horizontalCentered="1" verticalCentered="1"/>
  <pageMargins left="0.23" right="0.15748031496062992" top="0.15748031496062992" bottom="0.15748031496062992" header="0.15748031496062992" footer="0"/>
  <pageSetup fitToHeight="1" fitToWidth="1" horizontalDpi="600" verticalDpi="600" orientation="landscape" paperSize="9" scale="65" r:id="rId1"/>
  <headerFooter alignWithMargins="0">
    <oddHeader>&amp;C&amp;"Arial,Bold"&amp;12PWEEKTL IT00</oddHeader>
  </headerFooter>
  <rowBreaks count="1" manualBreakCount="1">
    <brk id="16" max="24" man="1"/>
  </rowBreaks>
</worksheet>
</file>

<file path=xl/worksheets/sheet7.xml><?xml version="1.0" encoding="utf-8"?>
<worksheet xmlns="http://schemas.openxmlformats.org/spreadsheetml/2006/main" xmlns:r="http://schemas.openxmlformats.org/officeDocument/2006/relationships">
  <sheetPr>
    <pageSetUpPr fitToPage="1"/>
  </sheetPr>
  <dimension ref="A1:CT51"/>
  <sheetViews>
    <sheetView view="pageBreakPreview" zoomScale="75" zoomScaleSheetLayoutView="75" zoomScalePageLayoutView="0" workbookViewId="0" topLeftCell="A1">
      <selection activeCell="A1" sqref="A1"/>
    </sheetView>
  </sheetViews>
  <sheetFormatPr defaultColWidth="9.140625" defaultRowHeight="12.75"/>
  <cols>
    <col min="1" max="1" width="10.7109375" style="8" customWidth="1"/>
    <col min="2" max="8" width="9.140625" style="8" customWidth="1"/>
    <col min="9" max="9" width="5.00390625" style="8" customWidth="1"/>
    <col min="10" max="10" width="5.28125" style="8" customWidth="1"/>
    <col min="11" max="11" width="3.140625" style="8" customWidth="1"/>
    <col min="12" max="12" width="6.57421875" style="8" customWidth="1"/>
    <col min="13" max="13" width="3.7109375" style="8" customWidth="1"/>
    <col min="14" max="14" width="5.421875" style="8" customWidth="1"/>
    <col min="15" max="15" width="4.00390625" style="8" customWidth="1"/>
    <col min="16" max="16" width="6.00390625" style="8" customWidth="1"/>
    <col min="17" max="17" width="4.7109375" style="8" customWidth="1"/>
    <col min="18" max="18" width="5.28125" style="8" customWidth="1"/>
    <col min="19" max="19" width="5.00390625" style="8" customWidth="1"/>
    <col min="20" max="20" width="6.140625" style="8" customWidth="1"/>
    <col min="21" max="21" width="4.8515625" style="8" customWidth="1"/>
    <col min="22" max="22" width="11.421875" style="8" customWidth="1"/>
    <col min="23" max="23" width="4.57421875" style="8" customWidth="1"/>
    <col min="24" max="24" width="5.7109375" style="8" customWidth="1"/>
    <col min="25" max="25" width="5.28125" style="8" customWidth="1"/>
    <col min="26" max="26" width="6.00390625" style="8" customWidth="1"/>
    <col min="27" max="27" width="5.421875" style="8" customWidth="1"/>
    <col min="28" max="28" width="5.00390625" style="8" customWidth="1"/>
    <col min="29" max="29" width="8.00390625" style="8" customWidth="1"/>
    <col min="30" max="30" width="7.140625" style="8" customWidth="1"/>
    <col min="31" max="31" width="7.57421875" style="8" customWidth="1"/>
    <col min="32" max="32" width="19.421875" style="8" customWidth="1"/>
    <col min="33" max="33" width="12.28125" style="8" bestFit="1" customWidth="1"/>
    <col min="34" max="35" width="12.28125" style="8" customWidth="1"/>
    <col min="36" max="36" width="14.7109375" style="8" customWidth="1"/>
    <col min="37" max="37" width="13.00390625" style="8" customWidth="1"/>
    <col min="38" max="38" width="26.00390625" style="8" customWidth="1"/>
    <col min="39" max="39" width="11.7109375" style="8" customWidth="1"/>
    <col min="40" max="40" width="12.28125" style="5" bestFit="1" customWidth="1"/>
    <col min="41" max="42" width="12.28125" style="5" customWidth="1"/>
    <col min="43" max="43" width="14.421875" style="5" customWidth="1"/>
    <col min="44" max="44" width="13.28125" style="5" customWidth="1"/>
    <col min="45" max="45" width="11.57421875" style="27" customWidth="1"/>
    <col min="46" max="46" width="10.28125" style="28" customWidth="1"/>
    <col min="47" max="98" width="9.140625" style="28" customWidth="1"/>
    <col min="99" max="16384" width="9.140625" style="8" customWidth="1"/>
  </cols>
  <sheetData>
    <row r="1" spans="1:46" ht="12.75">
      <c r="A1" s="1" t="s">
        <v>488</v>
      </c>
      <c r="E1" s="1"/>
      <c r="I1" s="2"/>
      <c r="J1" s="2"/>
      <c r="K1" s="2"/>
      <c r="L1" s="2"/>
      <c r="P1" s="2"/>
      <c r="AH1" s="296"/>
      <c r="AI1" s="296"/>
      <c r="AJ1" s="296"/>
      <c r="AK1" s="296"/>
      <c r="AL1" s="296"/>
      <c r="AM1" s="296"/>
      <c r="AN1" s="296"/>
      <c r="AO1" s="296"/>
      <c r="AP1" s="296"/>
      <c r="AQ1" s="296"/>
      <c r="AR1" s="296"/>
      <c r="AS1" s="296"/>
      <c r="AT1" s="296"/>
    </row>
    <row r="2" spans="1:46" ht="12.75">
      <c r="A2" s="561" t="s">
        <v>431</v>
      </c>
      <c r="E2" s="1"/>
      <c r="I2" s="2"/>
      <c r="J2" s="2"/>
      <c r="K2" s="2"/>
      <c r="L2" s="2"/>
      <c r="P2" s="2"/>
      <c r="AH2" s="296"/>
      <c r="AI2" s="296"/>
      <c r="AJ2" s="296"/>
      <c r="AK2" s="296"/>
      <c r="AL2" s="296"/>
      <c r="AM2" s="296"/>
      <c r="AN2" s="296"/>
      <c r="AO2" s="296"/>
      <c r="AP2" s="296"/>
      <c r="AQ2" s="296"/>
      <c r="AR2" s="296"/>
      <c r="AS2" s="296"/>
      <c r="AT2" s="296"/>
    </row>
    <row r="3" spans="1:46" ht="12.75">
      <c r="A3" t="s">
        <v>27</v>
      </c>
      <c r="B3" t="s">
        <v>58</v>
      </c>
      <c r="I3" s="2"/>
      <c r="J3" s="2"/>
      <c r="K3" s="2"/>
      <c r="L3" s="2"/>
      <c r="P3" s="2"/>
      <c r="AH3" s="296"/>
      <c r="AI3" s="296"/>
      <c r="AJ3" s="296"/>
      <c r="AK3" s="296"/>
      <c r="AL3" s="296"/>
      <c r="AM3" s="296"/>
      <c r="AN3" s="296"/>
      <c r="AO3" s="296"/>
      <c r="AP3" s="296"/>
      <c r="AQ3" s="296"/>
      <c r="AR3" s="296"/>
      <c r="AS3" s="296"/>
      <c r="AT3" s="296"/>
    </row>
    <row r="4" spans="9:46" ht="12.75">
      <c r="I4" s="2"/>
      <c r="J4" s="2"/>
      <c r="K4" s="2"/>
      <c r="L4" s="2"/>
      <c r="P4" s="2"/>
      <c r="AH4" s="296"/>
      <c r="AI4" s="296"/>
      <c r="AJ4" s="296"/>
      <c r="AK4" s="296"/>
      <c r="AL4" s="296"/>
      <c r="AM4" s="296"/>
      <c r="AN4" s="296"/>
      <c r="AO4" s="296"/>
      <c r="AP4" s="296"/>
      <c r="AQ4" s="296"/>
      <c r="AR4" s="296"/>
      <c r="AS4" s="296"/>
      <c r="AT4" s="296"/>
    </row>
    <row r="5" spans="2:46" ht="12.75">
      <c r="B5" s="3"/>
      <c r="F5" s="3"/>
      <c r="I5" s="2"/>
      <c r="J5" s="2"/>
      <c r="K5" s="2"/>
      <c r="L5" s="2"/>
      <c r="P5" s="2"/>
      <c r="AG5" s="28"/>
      <c r="AH5" s="296"/>
      <c r="AI5" s="296"/>
      <c r="AJ5" s="296"/>
      <c r="AK5" s="296"/>
      <c r="AL5" s="296"/>
      <c r="AM5" s="296"/>
      <c r="AN5" s="296"/>
      <c r="AO5" s="296"/>
      <c r="AP5" s="296"/>
      <c r="AQ5" s="296"/>
      <c r="AR5" s="296"/>
      <c r="AS5" s="296"/>
      <c r="AT5" s="296"/>
    </row>
    <row r="6" spans="1:46" ht="12.75">
      <c r="A6" s="4">
        <v>-1</v>
      </c>
      <c r="B6" s="5"/>
      <c r="C6" s="4" t="s">
        <v>28</v>
      </c>
      <c r="D6" s="6"/>
      <c r="E6" s="4"/>
      <c r="F6" s="5"/>
      <c r="G6" s="4"/>
      <c r="H6" s="6"/>
      <c r="I6" s="7"/>
      <c r="J6" s="7"/>
      <c r="K6" s="7"/>
      <c r="L6" s="7"/>
      <c r="M6" s="6"/>
      <c r="N6" s="6"/>
      <c r="O6" s="6"/>
      <c r="P6" s="7"/>
      <c r="Q6" s="10"/>
      <c r="R6" s="10"/>
      <c r="S6" s="10"/>
      <c r="T6" s="10"/>
      <c r="U6" s="10"/>
      <c r="Y6" s="5"/>
      <c r="Z6" s="5"/>
      <c r="AA6" s="5"/>
      <c r="AB6" s="5"/>
      <c r="AG6" s="28"/>
      <c r="AH6" s="305"/>
      <c r="AI6" s="89"/>
      <c r="AJ6" s="296"/>
      <c r="AK6" s="296"/>
      <c r="AL6" s="89"/>
      <c r="AM6" s="296"/>
      <c r="AN6" s="296"/>
      <c r="AO6" s="296"/>
      <c r="AP6" s="11">
        <f>SUM(AT28:AT51)</f>
        <v>3132</v>
      </c>
      <c r="AQ6" s="56">
        <f>SUM(AP6)</f>
        <v>3132</v>
      </c>
      <c r="AR6" s="56">
        <f>SUM(AQ6)</f>
        <v>3132</v>
      </c>
      <c r="AS6" s="56">
        <f>SUM(AR6)</f>
        <v>3132</v>
      </c>
      <c r="AT6" s="56">
        <f>SUM(AS6)</f>
        <v>3132</v>
      </c>
    </row>
    <row r="7" spans="1:46" ht="12.75">
      <c r="A7" s="9">
        <v>0</v>
      </c>
      <c r="B7" s="5"/>
      <c r="C7" s="288" t="s">
        <v>437</v>
      </c>
      <c r="D7" s="6"/>
      <c r="E7" s="6"/>
      <c r="F7" s="6"/>
      <c r="G7" s="6"/>
      <c r="H7" s="6"/>
      <c r="I7" s="7"/>
      <c r="J7" s="7"/>
      <c r="K7" s="7"/>
      <c r="L7" s="7"/>
      <c r="M7" s="6"/>
      <c r="N7" s="6"/>
      <c r="O7" s="6"/>
      <c r="P7" s="7"/>
      <c r="Q7" s="10"/>
      <c r="R7" s="10"/>
      <c r="S7" s="10"/>
      <c r="T7" s="10"/>
      <c r="U7" s="10"/>
      <c r="Y7" s="5"/>
      <c r="Z7" s="5"/>
      <c r="AA7" s="5"/>
      <c r="AB7" s="5"/>
      <c r="AG7" s="28"/>
      <c r="AH7" s="305"/>
      <c r="AI7" s="89"/>
      <c r="AJ7" s="89"/>
      <c r="AK7" s="296"/>
      <c r="AL7" s="89"/>
      <c r="AM7" s="296"/>
      <c r="AN7" s="296"/>
      <c r="AO7" s="296"/>
      <c r="AP7" s="104">
        <f>SUM(AR51:AS51,AN34:AS34)</f>
        <v>10608</v>
      </c>
      <c r="AQ7" s="57">
        <f>SUM(AP7)</f>
        <v>10608</v>
      </c>
      <c r="AR7" s="1229">
        <f>SUM(AQ7:AQ9)</f>
        <v>15877</v>
      </c>
      <c r="AS7" s="1159">
        <f>SUM(AR7:AR12)</f>
        <v>17768</v>
      </c>
      <c r="AT7" s="1162">
        <f>SUM(AS7:AS13)</f>
        <v>17769</v>
      </c>
    </row>
    <row r="8" spans="1:46" ht="12.75">
      <c r="A8" s="345" t="s">
        <v>336</v>
      </c>
      <c r="B8" s="13"/>
      <c r="C8" s="258" t="s">
        <v>288</v>
      </c>
      <c r="D8" s="258"/>
      <c r="E8" s="258"/>
      <c r="F8" s="258"/>
      <c r="G8" s="258"/>
      <c r="H8" s="14"/>
      <c r="I8" s="19"/>
      <c r="J8" s="19"/>
      <c r="K8" s="19"/>
      <c r="L8" s="19"/>
      <c r="M8" s="14"/>
      <c r="N8" s="14"/>
      <c r="O8" s="14"/>
      <c r="P8" s="19"/>
      <c r="Q8" s="15"/>
      <c r="R8" s="15"/>
      <c r="S8" s="15"/>
      <c r="T8" s="15"/>
      <c r="U8" s="15"/>
      <c r="Y8" s="5"/>
      <c r="Z8" s="5"/>
      <c r="AA8" s="5"/>
      <c r="AB8" s="5"/>
      <c r="AG8" s="28"/>
      <c r="AH8" s="296"/>
      <c r="AI8" s="296"/>
      <c r="AJ8" s="296"/>
      <c r="AK8" s="296"/>
      <c r="AL8" s="296"/>
      <c r="AM8" s="296"/>
      <c r="AN8" s="296"/>
      <c r="AO8" s="296"/>
      <c r="AP8" s="17">
        <f>SUM(AN29:AS29)</f>
        <v>470</v>
      </c>
      <c r="AQ8" s="1229">
        <f>SUM(AP8:AP9)</f>
        <v>5269</v>
      </c>
      <c r="AR8" s="1165"/>
      <c r="AS8" s="1160"/>
      <c r="AT8" s="1163"/>
    </row>
    <row r="9" spans="1:46" ht="12.75">
      <c r="A9" s="74">
        <v>52</v>
      </c>
      <c r="B9" s="13"/>
      <c r="C9" s="347" t="s">
        <v>438</v>
      </c>
      <c r="D9" s="258"/>
      <c r="E9" s="258"/>
      <c r="F9" s="258"/>
      <c r="G9" s="258"/>
      <c r="H9" s="14"/>
      <c r="I9" s="19"/>
      <c r="J9" s="19"/>
      <c r="K9" s="19"/>
      <c r="L9" s="19"/>
      <c r="M9" s="14"/>
      <c r="N9" s="14"/>
      <c r="O9" s="14"/>
      <c r="P9" s="19"/>
      <c r="Q9" s="15"/>
      <c r="R9" s="15"/>
      <c r="S9" s="15"/>
      <c r="T9" s="15"/>
      <c r="U9" s="15"/>
      <c r="Y9" s="259"/>
      <c r="Z9" s="259"/>
      <c r="AA9" s="259"/>
      <c r="AB9" s="259"/>
      <c r="AG9" s="28"/>
      <c r="AH9" s="296"/>
      <c r="AI9" s="89"/>
      <c r="AJ9" s="89"/>
      <c r="AK9" s="296"/>
      <c r="AL9" s="89"/>
      <c r="AM9" s="296"/>
      <c r="AN9" s="296"/>
      <c r="AO9" s="296"/>
      <c r="AP9" s="191">
        <f>SUM(AN28:AS28,AN39:AS39)</f>
        <v>4799</v>
      </c>
      <c r="AQ9" s="1230"/>
      <c r="AR9" s="1230"/>
      <c r="AS9" s="1160"/>
      <c r="AT9" s="1163"/>
    </row>
    <row r="10" spans="1:46" ht="12.75">
      <c r="A10" s="345" t="s">
        <v>339</v>
      </c>
      <c r="B10" s="13"/>
      <c r="C10" s="258" t="s">
        <v>350</v>
      </c>
      <c r="D10" s="258"/>
      <c r="E10" s="258"/>
      <c r="F10" s="258"/>
      <c r="G10" s="258"/>
      <c r="H10" s="14"/>
      <c r="I10" s="19"/>
      <c r="J10" s="19"/>
      <c r="K10" s="19"/>
      <c r="L10" s="19"/>
      <c r="M10" s="14"/>
      <c r="N10" s="14"/>
      <c r="O10" s="14"/>
      <c r="P10" s="19"/>
      <c r="Q10" s="15"/>
      <c r="R10" s="15"/>
      <c r="S10" s="15"/>
      <c r="T10" s="15"/>
      <c r="U10" s="15"/>
      <c r="Y10" s="5"/>
      <c r="Z10" s="5"/>
      <c r="AA10" s="5"/>
      <c r="AB10" s="5"/>
      <c r="AG10" s="28"/>
      <c r="AH10" s="296"/>
      <c r="AI10" s="296"/>
      <c r="AJ10" s="296"/>
      <c r="AK10" s="296"/>
      <c r="AL10" s="296"/>
      <c r="AM10" s="296"/>
      <c r="AN10" s="296"/>
      <c r="AO10" s="296"/>
      <c r="AP10" s="101">
        <f>SUM(AN30:AS30,AN31:AS31,AN33:AS33,AN35:AS35,AN36:AS36)</f>
        <v>72</v>
      </c>
      <c r="AQ10" s="102">
        <f>AP10</f>
        <v>72</v>
      </c>
      <c r="AR10" s="1229">
        <f>SUM(AQ10:AQ12)</f>
        <v>1891</v>
      </c>
      <c r="AS10" s="1160"/>
      <c r="AT10" s="1163"/>
    </row>
    <row r="11" spans="1:46" ht="12.75">
      <c r="A11" s="74">
        <v>20000</v>
      </c>
      <c r="B11" s="13"/>
      <c r="C11" s="347" t="s">
        <v>349</v>
      </c>
      <c r="D11" s="258"/>
      <c r="E11" s="258"/>
      <c r="F11" s="258"/>
      <c r="G11" s="258"/>
      <c r="H11" s="14"/>
      <c r="I11" s="19"/>
      <c r="J11" s="19"/>
      <c r="K11" s="19"/>
      <c r="L11" s="19"/>
      <c r="M11" s="14"/>
      <c r="N11" s="14"/>
      <c r="O11" s="14"/>
      <c r="P11" s="19"/>
      <c r="Q11" s="15"/>
      <c r="R11" s="15"/>
      <c r="S11" s="15"/>
      <c r="T11" s="15"/>
      <c r="U11" s="15"/>
      <c r="Y11" s="5"/>
      <c r="Z11" s="5"/>
      <c r="AA11" s="5"/>
      <c r="AB11" s="5"/>
      <c r="AG11" s="28"/>
      <c r="AH11" s="296"/>
      <c r="AI11" s="296"/>
      <c r="AJ11" s="296"/>
      <c r="AK11" s="296"/>
      <c r="AL11" s="296"/>
      <c r="AM11" s="296"/>
      <c r="AN11" s="296"/>
      <c r="AO11" s="296"/>
      <c r="AP11" s="16">
        <f>SUM(AN45:AS45,AN50:AS50)</f>
        <v>1799</v>
      </c>
      <c r="AQ11" s="1229">
        <f>SUM(AP11:AP12)</f>
        <v>1819</v>
      </c>
      <c r="AR11" s="1231"/>
      <c r="AS11" s="1160"/>
      <c r="AT11" s="1163"/>
    </row>
    <row r="12" spans="1:46" ht="12.75">
      <c r="A12" s="345" t="s">
        <v>345</v>
      </c>
      <c r="B12" s="13"/>
      <c r="C12" s="258" t="s">
        <v>429</v>
      </c>
      <c r="D12" s="258"/>
      <c r="E12" s="258"/>
      <c r="F12" s="258"/>
      <c r="G12" s="258"/>
      <c r="H12" s="14"/>
      <c r="I12" s="19"/>
      <c r="J12" s="19"/>
      <c r="K12" s="19"/>
      <c r="L12" s="19"/>
      <c r="M12" s="14"/>
      <c r="N12" s="14"/>
      <c r="O12" s="14"/>
      <c r="P12" s="19"/>
      <c r="Q12" s="15"/>
      <c r="R12" s="15"/>
      <c r="S12" s="15"/>
      <c r="T12" s="15"/>
      <c r="U12" s="15"/>
      <c r="Y12" s="5"/>
      <c r="Z12" s="5"/>
      <c r="AA12" s="5"/>
      <c r="AB12" s="5"/>
      <c r="AG12" s="28"/>
      <c r="AH12" s="296"/>
      <c r="AI12" s="296"/>
      <c r="AJ12" s="296"/>
      <c r="AK12" s="296"/>
      <c r="AL12" s="296"/>
      <c r="AM12" s="296"/>
      <c r="AN12" s="296"/>
      <c r="AO12" s="296"/>
      <c r="AP12" s="191">
        <f>SUM(AN40:AS42,AN46:AS47,AN44:AS44)</f>
        <v>20</v>
      </c>
      <c r="AQ12" s="1230"/>
      <c r="AR12" s="1231"/>
      <c r="AS12" s="1161"/>
      <c r="AT12" s="1163"/>
    </row>
    <row r="13" spans="1:46" ht="12.75" customHeight="1">
      <c r="A13" s="23" t="s">
        <v>29</v>
      </c>
      <c r="B13" s="5"/>
      <c r="C13" s="4" t="s">
        <v>30</v>
      </c>
      <c r="E13" s="23"/>
      <c r="F13" s="5"/>
      <c r="G13" s="4"/>
      <c r="I13" s="2"/>
      <c r="J13" s="2"/>
      <c r="K13" s="2"/>
      <c r="L13" s="2"/>
      <c r="P13" s="2"/>
      <c r="Q13" s="22"/>
      <c r="R13" s="22"/>
      <c r="S13" s="22"/>
      <c r="T13" s="22"/>
      <c r="U13" s="22"/>
      <c r="Y13" s="5"/>
      <c r="Z13" s="5"/>
      <c r="AA13" s="5"/>
      <c r="AB13" s="5"/>
      <c r="AG13" s="28"/>
      <c r="AH13" s="296"/>
      <c r="AI13" s="296"/>
      <c r="AJ13" s="296"/>
      <c r="AK13" s="296"/>
      <c r="AL13" s="296"/>
      <c r="AM13" s="296"/>
      <c r="AN13" s="296"/>
      <c r="AO13" s="296"/>
      <c r="AP13" s="24">
        <f>SUM(AN32:AS32,AN37:AS37,AN38:AS38,AN43:AS43,AN48:AS49,AN51:AQ51)</f>
        <v>1</v>
      </c>
      <c r="AQ13" s="58">
        <f>SUM(AP13)</f>
        <v>1</v>
      </c>
      <c r="AR13" s="58">
        <f>SUM(AQ13)</f>
        <v>1</v>
      </c>
      <c r="AS13" s="58">
        <f>SUM(AR13)</f>
        <v>1</v>
      </c>
      <c r="AT13" s="1164"/>
    </row>
    <row r="14" spans="1:46" ht="13.5" thickBot="1">
      <c r="A14" s="20"/>
      <c r="B14" s="21"/>
      <c r="E14" s="20"/>
      <c r="F14" s="21"/>
      <c r="I14" s="2"/>
      <c r="J14" s="2"/>
      <c r="K14" s="2"/>
      <c r="L14" s="2"/>
      <c r="P14" s="2"/>
      <c r="Q14" s="25"/>
      <c r="R14" s="25"/>
      <c r="S14" s="25"/>
      <c r="T14" s="25"/>
      <c r="U14" s="25"/>
      <c r="Y14" s="26"/>
      <c r="Z14" s="26"/>
      <c r="AA14" s="26"/>
      <c r="AB14" s="26"/>
      <c r="AG14" s="28"/>
      <c r="AH14" s="296"/>
      <c r="AI14" s="89"/>
      <c r="AJ14" s="89"/>
      <c r="AK14" s="296"/>
      <c r="AL14" s="89"/>
      <c r="AM14" s="296"/>
      <c r="AN14" s="296"/>
      <c r="AO14" s="296"/>
      <c r="AP14" s="123"/>
      <c r="AQ14" s="123"/>
      <c r="AR14" s="123"/>
      <c r="AS14" s="123"/>
      <c r="AT14" s="122">
        <f>SUM(AT6:AT13)</f>
        <v>20901</v>
      </c>
    </row>
    <row r="15" spans="1:46" ht="13.5" thickTop="1">
      <c r="A15" s="20"/>
      <c r="B15" s="21"/>
      <c r="E15" s="20"/>
      <c r="F15" s="21"/>
      <c r="I15" s="2"/>
      <c r="J15" s="2"/>
      <c r="K15" s="2"/>
      <c r="L15" s="2"/>
      <c r="P15" s="2"/>
      <c r="Q15" s="25"/>
      <c r="R15" s="25"/>
      <c r="S15" s="25"/>
      <c r="T15" s="25"/>
      <c r="U15" s="25"/>
      <c r="Y15" s="26"/>
      <c r="Z15" s="26"/>
      <c r="AA15" s="26"/>
      <c r="AB15" s="26"/>
      <c r="AC15" s="26"/>
      <c r="AD15" s="276"/>
      <c r="AE15" s="276"/>
      <c r="AG15" s="28"/>
      <c r="AH15" s="296"/>
      <c r="AI15" s="89"/>
      <c r="AJ15" s="89"/>
      <c r="AK15" s="296"/>
      <c r="AL15" s="89"/>
      <c r="AM15" s="296"/>
      <c r="AN15" s="296"/>
      <c r="AO15" s="296"/>
      <c r="AP15" s="296"/>
      <c r="AQ15" s="296"/>
      <c r="AR15" s="296"/>
      <c r="AS15" s="296"/>
      <c r="AT15" s="296"/>
    </row>
    <row r="16" spans="1:46" ht="12.75">
      <c r="A16" s="992" t="s">
        <v>344</v>
      </c>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2"/>
      <c r="AR16" s="992"/>
      <c r="AS16" s="992"/>
      <c r="AT16" s="992"/>
    </row>
    <row r="17" spans="1:46" ht="12.75">
      <c r="A17" s="992" t="s">
        <v>425</v>
      </c>
      <c r="B17" s="992"/>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2"/>
      <c r="AP17" s="992"/>
      <c r="AQ17" s="992"/>
      <c r="AR17" s="992"/>
      <c r="AS17" s="992"/>
      <c r="AT17" s="992"/>
    </row>
    <row r="18" spans="1:46" ht="69.75" customHeight="1">
      <c r="A18" s="950" t="s">
        <v>432</v>
      </c>
      <c r="B18" s="950"/>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row>
    <row r="19" spans="1:46" ht="13.5" thickBot="1">
      <c r="A19" s="31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G19" s="28"/>
      <c r="AH19" s="296"/>
      <c r="AI19" s="296"/>
      <c r="AJ19" s="296"/>
      <c r="AK19" s="296"/>
      <c r="AL19" s="296"/>
      <c r="AM19" s="296"/>
      <c r="AN19" s="296"/>
      <c r="AO19" s="296"/>
      <c r="AP19" s="296"/>
      <c r="AQ19" s="296"/>
      <c r="AR19" s="296"/>
      <c r="AS19" s="296"/>
      <c r="AT19" s="296"/>
    </row>
    <row r="20" spans="1:46" ht="12.75" customHeight="1">
      <c r="A20" s="1" t="s">
        <v>488</v>
      </c>
      <c r="B20" s="21"/>
      <c r="C20"/>
      <c r="D20"/>
      <c r="E20" s="20"/>
      <c r="F20" s="21"/>
      <c r="G20"/>
      <c r="H2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68"/>
      <c r="AG20" s="1024" t="s">
        <v>44</v>
      </c>
      <c r="AH20" s="1288"/>
      <c r="AI20" s="1288"/>
      <c r="AJ20" s="1288"/>
      <c r="AK20" s="1288"/>
      <c r="AL20" s="1288"/>
      <c r="AM20" s="1288"/>
      <c r="AN20" s="1017" t="s">
        <v>44</v>
      </c>
      <c r="AO20" s="986"/>
      <c r="AP20" s="986"/>
      <c r="AQ20" s="986"/>
      <c r="AR20" s="986"/>
      <c r="AS20" s="986"/>
      <c r="AT20" s="987"/>
    </row>
    <row r="21" spans="1:46" ht="12.75">
      <c r="A21" s="20"/>
      <c r="B21" s="21"/>
      <c r="C21"/>
      <c r="D21"/>
      <c r="E21" s="20"/>
      <c r="F21" s="21"/>
      <c r="G21"/>
      <c r="H21"/>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68"/>
      <c r="AG21" s="1025" t="s">
        <v>45</v>
      </c>
      <c r="AH21" s="1256"/>
      <c r="AI21" s="1256"/>
      <c r="AJ21" s="1256"/>
      <c r="AK21" s="1256"/>
      <c r="AL21" s="1256"/>
      <c r="AM21" s="1256"/>
      <c r="AN21" s="1019" t="s">
        <v>45</v>
      </c>
      <c r="AO21" s="967"/>
      <c r="AP21" s="967"/>
      <c r="AQ21" s="967"/>
      <c r="AR21" s="967"/>
      <c r="AS21" s="967"/>
      <c r="AT21" s="988"/>
    </row>
    <row r="22" spans="1:46" ht="12.75">
      <c r="A22" s="20"/>
      <c r="B22" s="21"/>
      <c r="C22"/>
      <c r="D22"/>
      <c r="E22" s="20"/>
      <c r="F22" s="21"/>
      <c r="G22"/>
      <c r="H22"/>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68"/>
      <c r="AG22" s="1025" t="s">
        <v>46</v>
      </c>
      <c r="AH22" s="1256"/>
      <c r="AI22" s="1256"/>
      <c r="AJ22" s="1256"/>
      <c r="AK22" s="1256"/>
      <c r="AL22" s="1268"/>
      <c r="AM22" s="650" t="s">
        <v>48</v>
      </c>
      <c r="AN22" s="1019" t="s">
        <v>46</v>
      </c>
      <c r="AO22" s="967"/>
      <c r="AP22" s="967"/>
      <c r="AQ22" s="967"/>
      <c r="AR22" s="967"/>
      <c r="AS22" s="968"/>
      <c r="AT22" s="29" t="s">
        <v>48</v>
      </c>
    </row>
    <row r="23" spans="1:46" ht="12.75" customHeight="1">
      <c r="A23" s="20"/>
      <c r="B23" s="21"/>
      <c r="C23"/>
      <c r="D23"/>
      <c r="E23" s="20"/>
      <c r="F23" s="21"/>
      <c r="G23"/>
      <c r="H23"/>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68"/>
      <c r="AG23" s="1026" t="s">
        <v>47</v>
      </c>
      <c r="AH23" s="1257"/>
      <c r="AI23" s="1257"/>
      <c r="AJ23" s="1257"/>
      <c r="AK23" s="1257"/>
      <c r="AL23" s="1269"/>
      <c r="AM23" s="1027" t="s">
        <v>49</v>
      </c>
      <c r="AN23" s="1021" t="s">
        <v>47</v>
      </c>
      <c r="AO23" s="969"/>
      <c r="AP23" s="969"/>
      <c r="AQ23" s="969"/>
      <c r="AR23" s="969"/>
      <c r="AS23" s="970"/>
      <c r="AT23" s="971" t="s">
        <v>49</v>
      </c>
    </row>
    <row r="24" spans="9:46" ht="12.75" customHeight="1">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68"/>
      <c r="AG24" s="1276" t="s">
        <v>32</v>
      </c>
      <c r="AH24" s="1277"/>
      <c r="AI24" s="1277"/>
      <c r="AJ24" s="1277"/>
      <c r="AK24" s="1277"/>
      <c r="AL24" s="1278"/>
      <c r="AM24" s="1027"/>
      <c r="AN24" s="978" t="s">
        <v>32</v>
      </c>
      <c r="AO24" s="831"/>
      <c r="AP24" s="831"/>
      <c r="AQ24" s="831"/>
      <c r="AR24" s="831"/>
      <c r="AS24" s="832"/>
      <c r="AT24" s="971"/>
    </row>
    <row r="25" spans="9:46" ht="12.75" customHeight="1">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68"/>
      <c r="AG25" s="833" t="s">
        <v>68</v>
      </c>
      <c r="AH25" s="1256"/>
      <c r="AI25" s="1256"/>
      <c r="AJ25" s="1256"/>
      <c r="AK25" s="1256"/>
      <c r="AL25" s="1268"/>
      <c r="AM25" s="1027"/>
      <c r="AN25" s="979" t="s">
        <v>68</v>
      </c>
      <c r="AO25" s="834"/>
      <c r="AP25" s="834"/>
      <c r="AQ25" s="834"/>
      <c r="AR25" s="834"/>
      <c r="AS25" s="835"/>
      <c r="AT25" s="971"/>
    </row>
    <row r="26" spans="9:46" ht="12.75">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68"/>
      <c r="AG26" s="135" t="s">
        <v>104</v>
      </c>
      <c r="AH26" s="31" t="s">
        <v>105</v>
      </c>
      <c r="AI26" s="61">
        <v>9</v>
      </c>
      <c r="AJ26" s="61">
        <v>10</v>
      </c>
      <c r="AK26" s="61" t="s">
        <v>70</v>
      </c>
      <c r="AL26" s="61">
        <v>19</v>
      </c>
      <c r="AM26" s="1027"/>
      <c r="AN26" s="693" t="s">
        <v>104</v>
      </c>
      <c r="AO26" s="31" t="s">
        <v>105</v>
      </c>
      <c r="AP26" s="61">
        <v>9</v>
      </c>
      <c r="AQ26" s="61">
        <v>10</v>
      </c>
      <c r="AR26" s="299" t="s">
        <v>70</v>
      </c>
      <c r="AS26" s="137">
        <v>19</v>
      </c>
      <c r="AT26" s="971"/>
    </row>
    <row r="27" spans="9:46" ht="42" customHeight="1" thickBot="1">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81"/>
      <c r="AG27" s="32" t="s">
        <v>106</v>
      </c>
      <c r="AH27" s="30" t="s">
        <v>107</v>
      </c>
      <c r="AI27" s="30" t="s">
        <v>108</v>
      </c>
      <c r="AJ27" s="30" t="s">
        <v>34</v>
      </c>
      <c r="AK27" s="108" t="s">
        <v>71</v>
      </c>
      <c r="AL27" s="108" t="s">
        <v>43</v>
      </c>
      <c r="AM27" s="1275"/>
      <c r="AN27" s="679" t="s">
        <v>106</v>
      </c>
      <c r="AO27" s="30" t="s">
        <v>107</v>
      </c>
      <c r="AP27" s="30" t="s">
        <v>108</v>
      </c>
      <c r="AQ27" s="30" t="s">
        <v>34</v>
      </c>
      <c r="AR27" s="314" t="s">
        <v>71</v>
      </c>
      <c r="AS27" s="108" t="s">
        <v>43</v>
      </c>
      <c r="AT27" s="971"/>
    </row>
    <row r="28" spans="1:98" ht="27.75" customHeight="1">
      <c r="A28" s="1183" t="s">
        <v>315</v>
      </c>
      <c r="B28" s="1183" t="s">
        <v>304</v>
      </c>
      <c r="C28" s="1258" t="s">
        <v>96</v>
      </c>
      <c r="D28" s="1266" t="s">
        <v>233</v>
      </c>
      <c r="E28" s="1183" t="s">
        <v>341</v>
      </c>
      <c r="F28" s="1183" t="s">
        <v>342</v>
      </c>
      <c r="G28" s="1258">
        <v>0</v>
      </c>
      <c r="H28" s="1260" t="s">
        <v>194</v>
      </c>
      <c r="I28" s="1262" t="s">
        <v>306</v>
      </c>
      <c r="J28" s="1183" t="s">
        <v>305</v>
      </c>
      <c r="K28" s="244" t="s">
        <v>96</v>
      </c>
      <c r="L28" s="255" t="s">
        <v>307</v>
      </c>
      <c r="M28" s="250"/>
      <c r="N28" s="248"/>
      <c r="O28" s="127"/>
      <c r="P28" s="95"/>
      <c r="Q28" s="66"/>
      <c r="R28" s="67"/>
      <c r="S28" s="127"/>
      <c r="T28" s="95"/>
      <c r="U28" s="95"/>
      <c r="V28" s="95"/>
      <c r="W28" s="95"/>
      <c r="X28" s="95"/>
      <c r="Y28" s="95"/>
      <c r="Z28" s="95"/>
      <c r="AA28" s="95"/>
      <c r="AB28" s="95"/>
      <c r="AC28" s="66"/>
      <c r="AD28" s="67"/>
      <c r="AE28" s="127"/>
      <c r="AF28" s="133"/>
      <c r="AG28" s="1272">
        <v>52</v>
      </c>
      <c r="AH28" s="1273"/>
      <c r="AI28" s="1273"/>
      <c r="AJ28" s="1273"/>
      <c r="AK28" s="1273"/>
      <c r="AL28" s="1274"/>
      <c r="AM28" s="1156">
        <v>-1</v>
      </c>
      <c r="AN28" s="685">
        <v>4652</v>
      </c>
      <c r="AO28" s="142">
        <v>0</v>
      </c>
      <c r="AP28" s="142">
        <v>0</v>
      </c>
      <c r="AQ28" s="142">
        <v>0</v>
      </c>
      <c r="AR28" s="142">
        <v>32</v>
      </c>
      <c r="AS28" s="120">
        <v>2</v>
      </c>
      <c r="AT28" s="671">
        <v>0</v>
      </c>
      <c r="CQ28" s="8"/>
      <c r="CR28" s="8"/>
      <c r="CS28" s="8"/>
      <c r="CT28" s="8"/>
    </row>
    <row r="29" spans="1:98" ht="51.75" customHeight="1">
      <c r="A29" s="1184"/>
      <c r="B29" s="1184"/>
      <c r="C29" s="1197"/>
      <c r="D29" s="1187"/>
      <c r="E29" s="1256"/>
      <c r="F29" s="1256"/>
      <c r="G29" s="1197"/>
      <c r="H29" s="1261"/>
      <c r="I29" s="1199"/>
      <c r="J29" s="1184"/>
      <c r="K29" s="1196">
        <v>0</v>
      </c>
      <c r="L29" s="1206" t="s">
        <v>194</v>
      </c>
      <c r="M29" s="1270" t="s">
        <v>0</v>
      </c>
      <c r="N29" s="1271" t="s">
        <v>1</v>
      </c>
      <c r="O29" s="1232">
        <v>0</v>
      </c>
      <c r="P29" s="1206" t="s">
        <v>194</v>
      </c>
      <c r="Q29" s="1175" t="s">
        <v>310</v>
      </c>
      <c r="R29" s="1170" t="s">
        <v>308</v>
      </c>
      <c r="S29" s="1232" t="s">
        <v>96</v>
      </c>
      <c r="T29" s="1206" t="s">
        <v>233</v>
      </c>
      <c r="U29" s="1175" t="s">
        <v>2</v>
      </c>
      <c r="V29" s="1170" t="s">
        <v>3</v>
      </c>
      <c r="W29" s="1232" t="s">
        <v>96</v>
      </c>
      <c r="X29" s="1263" t="s">
        <v>233</v>
      </c>
      <c r="Y29" s="1170" t="s">
        <v>310</v>
      </c>
      <c r="Z29" s="1170" t="s">
        <v>308</v>
      </c>
      <c r="AA29" s="1232">
        <v>1</v>
      </c>
      <c r="AB29" s="1206" t="s">
        <v>119</v>
      </c>
      <c r="AC29" s="1175" t="s">
        <v>309</v>
      </c>
      <c r="AD29" s="1170" t="s">
        <v>311</v>
      </c>
      <c r="AE29" s="98">
        <v>0</v>
      </c>
      <c r="AF29" s="134" t="s">
        <v>312</v>
      </c>
      <c r="AG29" s="1279" t="s">
        <v>357</v>
      </c>
      <c r="AH29" s="1280"/>
      <c r="AI29" s="1280"/>
      <c r="AJ29" s="1280"/>
      <c r="AK29" s="1280"/>
      <c r="AL29" s="1281"/>
      <c r="AM29" s="1157"/>
      <c r="AN29" s="686">
        <v>372</v>
      </c>
      <c r="AO29" s="150">
        <v>0</v>
      </c>
      <c r="AP29" s="150">
        <v>0</v>
      </c>
      <c r="AQ29" s="150">
        <v>0</v>
      </c>
      <c r="AR29" s="150">
        <v>93</v>
      </c>
      <c r="AS29" s="151">
        <v>5</v>
      </c>
      <c r="AT29" s="672">
        <v>0</v>
      </c>
      <c r="CQ29" s="8"/>
      <c r="CR29" s="8"/>
      <c r="CS29" s="8"/>
      <c r="CT29" s="8"/>
    </row>
    <row r="30" spans="1:94" s="325" customFormat="1" ht="51" customHeight="1">
      <c r="A30" s="1184"/>
      <c r="B30" s="1184"/>
      <c r="C30" s="1197"/>
      <c r="D30" s="1187"/>
      <c r="E30" s="1256"/>
      <c r="F30" s="1256"/>
      <c r="G30" s="1197"/>
      <c r="H30" s="1261"/>
      <c r="I30" s="1199"/>
      <c r="J30" s="1184"/>
      <c r="K30" s="1197"/>
      <c r="L30" s="1207"/>
      <c r="M30" s="1270"/>
      <c r="N30" s="1271"/>
      <c r="O30" s="1233"/>
      <c r="P30" s="1207"/>
      <c r="Q30" s="1199"/>
      <c r="R30" s="1184"/>
      <c r="S30" s="1233"/>
      <c r="T30" s="1207"/>
      <c r="U30" s="1199"/>
      <c r="V30" s="1184"/>
      <c r="W30" s="1233"/>
      <c r="X30" s="1264"/>
      <c r="Y30" s="1184"/>
      <c r="Z30" s="1184"/>
      <c r="AA30" s="1234"/>
      <c r="AB30" s="1224"/>
      <c r="AC30" s="1176"/>
      <c r="AD30" s="1171"/>
      <c r="AE30" s="317" t="s">
        <v>96</v>
      </c>
      <c r="AF30" s="318" t="s">
        <v>313</v>
      </c>
      <c r="AG30" s="1282" t="s">
        <v>360</v>
      </c>
      <c r="AH30" s="1283"/>
      <c r="AI30" s="1283"/>
      <c r="AJ30" s="1283"/>
      <c r="AK30" s="1283"/>
      <c r="AL30" s="1284"/>
      <c r="AM30" s="1157"/>
      <c r="AN30" s="694"/>
      <c r="AO30" s="342"/>
      <c r="AP30" s="342"/>
      <c r="AQ30" s="342"/>
      <c r="AR30" s="342"/>
      <c r="AS30" s="346"/>
      <c r="AT30" s="672"/>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row>
    <row r="31" spans="1:98" ht="49.5" customHeight="1" thickBot="1">
      <c r="A31" s="1184"/>
      <c r="B31" s="1184"/>
      <c r="C31" s="1197"/>
      <c r="D31" s="1187"/>
      <c r="E31" s="1256"/>
      <c r="F31" s="1256"/>
      <c r="G31" s="1197"/>
      <c r="H31" s="1261"/>
      <c r="I31" s="1199"/>
      <c r="J31" s="1184"/>
      <c r="K31" s="1197"/>
      <c r="L31" s="1207"/>
      <c r="M31" s="1270"/>
      <c r="N31" s="1271"/>
      <c r="O31" s="1233"/>
      <c r="P31" s="1207"/>
      <c r="Q31" s="1199"/>
      <c r="R31" s="1184"/>
      <c r="S31" s="1233"/>
      <c r="T31" s="1207"/>
      <c r="U31" s="1199"/>
      <c r="V31" s="1184"/>
      <c r="W31" s="1234"/>
      <c r="X31" s="1265"/>
      <c r="Y31" s="1171"/>
      <c r="Z31" s="1171"/>
      <c r="AA31" s="249" t="s">
        <v>61</v>
      </c>
      <c r="AB31" s="256" t="s">
        <v>120</v>
      </c>
      <c r="AC31" s="246"/>
      <c r="AD31" s="254"/>
      <c r="AE31" s="98"/>
      <c r="AF31" s="134"/>
      <c r="AG31" s="1285" t="s">
        <v>359</v>
      </c>
      <c r="AH31" s="1286"/>
      <c r="AI31" s="1286"/>
      <c r="AJ31" s="1286"/>
      <c r="AK31" s="1286"/>
      <c r="AL31" s="1287"/>
      <c r="AM31" s="1157"/>
      <c r="AN31" s="687">
        <v>15</v>
      </c>
      <c r="AO31" s="267">
        <v>0</v>
      </c>
      <c r="AP31" s="267">
        <v>0</v>
      </c>
      <c r="AQ31" s="267">
        <v>0</v>
      </c>
      <c r="AR31" s="267">
        <v>0</v>
      </c>
      <c r="AS31" s="482">
        <v>0</v>
      </c>
      <c r="AT31" s="672">
        <v>0</v>
      </c>
      <c r="CQ31" s="8"/>
      <c r="CR31" s="8"/>
      <c r="CS31" s="8"/>
      <c r="CT31" s="8"/>
    </row>
    <row r="32" spans="1:94" s="325" customFormat="1" ht="32.25" customHeight="1" thickBot="1">
      <c r="A32" s="1184"/>
      <c r="B32" s="1184"/>
      <c r="C32" s="1197"/>
      <c r="D32" s="1187"/>
      <c r="E32" s="1256"/>
      <c r="F32" s="1256"/>
      <c r="G32" s="1197"/>
      <c r="H32" s="1261"/>
      <c r="I32" s="1199"/>
      <c r="J32" s="1184"/>
      <c r="K32" s="1197"/>
      <c r="L32" s="1207"/>
      <c r="M32" s="1270"/>
      <c r="N32" s="1271"/>
      <c r="O32" s="1233"/>
      <c r="P32" s="1207"/>
      <c r="Q32" s="1199"/>
      <c r="R32" s="1184"/>
      <c r="S32" s="1234"/>
      <c r="T32" s="1224"/>
      <c r="U32" s="1176"/>
      <c r="V32" s="1171"/>
      <c r="W32" s="326">
        <v>0</v>
      </c>
      <c r="X32" s="327" t="s">
        <v>194</v>
      </c>
      <c r="Y32" s="327"/>
      <c r="Z32" s="327"/>
      <c r="AA32" s="328"/>
      <c r="AB32" s="329"/>
      <c r="AC32" s="330"/>
      <c r="AD32" s="330"/>
      <c r="AE32" s="317"/>
      <c r="AF32" s="318"/>
      <c r="AG32" s="1237" t="s">
        <v>29</v>
      </c>
      <c r="AH32" s="1238"/>
      <c r="AI32" s="1238"/>
      <c r="AJ32" s="1238"/>
      <c r="AK32" s="1238"/>
      <c r="AL32" s="1239"/>
      <c r="AM32" s="1157"/>
      <c r="AN32" s="688">
        <v>1</v>
      </c>
      <c r="AO32" s="350">
        <v>0</v>
      </c>
      <c r="AP32" s="350">
        <v>0</v>
      </c>
      <c r="AQ32" s="350">
        <v>0</v>
      </c>
      <c r="AR32" s="350">
        <v>0</v>
      </c>
      <c r="AS32" s="351">
        <v>0</v>
      </c>
      <c r="AT32" s="672">
        <v>0</v>
      </c>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row>
    <row r="33" spans="1:98" ht="49.5" customHeight="1">
      <c r="A33" s="1184"/>
      <c r="B33" s="1184"/>
      <c r="C33" s="1197"/>
      <c r="D33" s="1187"/>
      <c r="E33" s="1256"/>
      <c r="F33" s="1256"/>
      <c r="G33" s="1197"/>
      <c r="H33" s="1261"/>
      <c r="I33" s="1199"/>
      <c r="J33" s="1184"/>
      <c r="K33" s="1197"/>
      <c r="L33" s="1207"/>
      <c r="M33" s="1270"/>
      <c r="N33" s="1271"/>
      <c r="O33" s="1233"/>
      <c r="P33" s="1207"/>
      <c r="Q33" s="1199"/>
      <c r="R33" s="1184"/>
      <c r="S33" s="1232">
        <v>0</v>
      </c>
      <c r="T33" s="1206" t="s">
        <v>194</v>
      </c>
      <c r="U33" s="1175" t="s">
        <v>309</v>
      </c>
      <c r="V33" s="1170" t="s">
        <v>311</v>
      </c>
      <c r="W33" s="98" t="s">
        <v>96</v>
      </c>
      <c r="X33" s="94" t="s">
        <v>313</v>
      </c>
      <c r="Y33" s="100"/>
      <c r="Z33" s="100"/>
      <c r="AA33" s="100"/>
      <c r="AB33" s="100"/>
      <c r="AC33" s="117"/>
      <c r="AD33" s="88"/>
      <c r="AE33" s="98"/>
      <c r="AF33" s="134"/>
      <c r="AG33" s="1167">
        <v>10001</v>
      </c>
      <c r="AH33" s="1168"/>
      <c r="AI33" s="1168"/>
      <c r="AJ33" s="1168"/>
      <c r="AK33" s="1168"/>
      <c r="AL33" s="1169"/>
      <c r="AM33" s="1157"/>
      <c r="AN33" s="695">
        <v>41</v>
      </c>
      <c r="AO33" s="278">
        <v>0</v>
      </c>
      <c r="AP33" s="278">
        <v>0</v>
      </c>
      <c r="AQ33" s="278">
        <v>0</v>
      </c>
      <c r="AR33" s="278">
        <v>15</v>
      </c>
      <c r="AS33" s="552">
        <v>1</v>
      </c>
      <c r="AT33" s="672">
        <v>0</v>
      </c>
      <c r="CQ33" s="8"/>
      <c r="CR33" s="8"/>
      <c r="CS33" s="8"/>
      <c r="CT33" s="8"/>
    </row>
    <row r="34" spans="1:98" ht="49.5" customHeight="1">
      <c r="A34" s="1184"/>
      <c r="B34" s="1184"/>
      <c r="C34" s="1197"/>
      <c r="D34" s="1187"/>
      <c r="E34" s="1256"/>
      <c r="F34" s="1256"/>
      <c r="G34" s="1197"/>
      <c r="H34" s="1261"/>
      <c r="I34" s="1199"/>
      <c r="J34" s="1184"/>
      <c r="K34" s="1197"/>
      <c r="L34" s="1207"/>
      <c r="M34" s="1270"/>
      <c r="N34" s="1271"/>
      <c r="O34" s="1233"/>
      <c r="P34" s="1207"/>
      <c r="Q34" s="1176"/>
      <c r="R34" s="1171"/>
      <c r="S34" s="1234"/>
      <c r="T34" s="1224"/>
      <c r="U34" s="1176"/>
      <c r="V34" s="1171"/>
      <c r="W34" s="92">
        <v>0</v>
      </c>
      <c r="X34" s="1225" t="s">
        <v>316</v>
      </c>
      <c r="Y34" s="1225"/>
      <c r="Z34" s="1225"/>
      <c r="AA34" s="1225"/>
      <c r="AB34" s="1225"/>
      <c r="AC34" s="1225"/>
      <c r="AD34" s="1225"/>
      <c r="AE34" s="1225"/>
      <c r="AF34" s="1226"/>
      <c r="AG34" s="1282">
        <v>0</v>
      </c>
      <c r="AH34" s="1283"/>
      <c r="AI34" s="1283"/>
      <c r="AJ34" s="1283"/>
      <c r="AK34" s="1283"/>
      <c r="AL34" s="1284"/>
      <c r="AM34" s="1157"/>
      <c r="AN34" s="686">
        <v>446</v>
      </c>
      <c r="AO34" s="150">
        <v>0</v>
      </c>
      <c r="AP34" s="150">
        <v>0</v>
      </c>
      <c r="AQ34" s="150">
        <v>0</v>
      </c>
      <c r="AR34" s="150">
        <v>95</v>
      </c>
      <c r="AS34" s="151">
        <v>1</v>
      </c>
      <c r="AT34" s="672">
        <v>0</v>
      </c>
      <c r="CQ34" s="8"/>
      <c r="CR34" s="8"/>
      <c r="CS34" s="8"/>
      <c r="CT34" s="8"/>
    </row>
    <row r="35" spans="1:94" s="325" customFormat="1" ht="50.25" customHeight="1">
      <c r="A35" s="1184"/>
      <c r="B35" s="1184"/>
      <c r="C35" s="1197"/>
      <c r="D35" s="1187"/>
      <c r="E35" s="1256"/>
      <c r="F35" s="1256"/>
      <c r="G35" s="1197"/>
      <c r="H35" s="1261"/>
      <c r="I35" s="1199"/>
      <c r="J35" s="1184"/>
      <c r="K35" s="1197"/>
      <c r="L35" s="1207"/>
      <c r="M35" s="1270"/>
      <c r="N35" s="1271"/>
      <c r="O35" s="1232" t="s">
        <v>96</v>
      </c>
      <c r="P35" s="1206" t="s">
        <v>233</v>
      </c>
      <c r="Q35" s="956" t="s">
        <v>4</v>
      </c>
      <c r="R35" s="959" t="s">
        <v>308</v>
      </c>
      <c r="S35" s="1248" t="s">
        <v>96</v>
      </c>
      <c r="T35" s="1253" t="s">
        <v>233</v>
      </c>
      <c r="U35" s="1242" t="s">
        <v>5</v>
      </c>
      <c r="V35" s="1245" t="s">
        <v>3</v>
      </c>
      <c r="W35" s="1248" t="s">
        <v>96</v>
      </c>
      <c r="X35" s="1250" t="s">
        <v>233</v>
      </c>
      <c r="Y35" s="1242" t="s">
        <v>4</v>
      </c>
      <c r="Z35" s="1245" t="s">
        <v>308</v>
      </c>
      <c r="AA35" s="317">
        <v>1</v>
      </c>
      <c r="AB35" s="331" t="s">
        <v>119</v>
      </c>
      <c r="AC35" s="332"/>
      <c r="AD35" s="332"/>
      <c r="AE35" s="317"/>
      <c r="AF35" s="318"/>
      <c r="AG35" s="1295" t="s">
        <v>360</v>
      </c>
      <c r="AH35" s="1296"/>
      <c r="AI35" s="1296"/>
      <c r="AJ35" s="1296"/>
      <c r="AK35" s="1296"/>
      <c r="AL35" s="1297"/>
      <c r="AM35" s="1157"/>
      <c r="AN35" s="696"/>
      <c r="AO35" s="344"/>
      <c r="AP35" s="344"/>
      <c r="AQ35" s="344"/>
      <c r="AR35" s="344"/>
      <c r="AS35" s="340"/>
      <c r="AT35" s="672"/>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row>
    <row r="36" spans="1:94" s="325" customFormat="1" ht="52.5" customHeight="1" thickBot="1">
      <c r="A36" s="1184"/>
      <c r="B36" s="1184"/>
      <c r="C36" s="1197"/>
      <c r="D36" s="1187"/>
      <c r="E36" s="1256"/>
      <c r="F36" s="1256"/>
      <c r="G36" s="1197"/>
      <c r="H36" s="1261"/>
      <c r="I36" s="1199"/>
      <c r="J36" s="1184"/>
      <c r="K36" s="1197"/>
      <c r="L36" s="1207"/>
      <c r="M36" s="1270"/>
      <c r="N36" s="1271"/>
      <c r="O36" s="1233"/>
      <c r="P36" s="1207"/>
      <c r="Q36" s="957"/>
      <c r="R36" s="960"/>
      <c r="S36" s="1252"/>
      <c r="T36" s="1254"/>
      <c r="U36" s="1243"/>
      <c r="V36" s="1246"/>
      <c r="W36" s="1249"/>
      <c r="X36" s="1251"/>
      <c r="Y36" s="1244"/>
      <c r="Z36" s="1247"/>
      <c r="AA36" s="317" t="s">
        <v>61</v>
      </c>
      <c r="AB36" s="329" t="s">
        <v>120</v>
      </c>
      <c r="AC36" s="332"/>
      <c r="AD36" s="332"/>
      <c r="AE36" s="317"/>
      <c r="AF36" s="318"/>
      <c r="AG36" s="1306" t="s">
        <v>359</v>
      </c>
      <c r="AH36" s="1307"/>
      <c r="AI36" s="1307"/>
      <c r="AJ36" s="1307"/>
      <c r="AK36" s="1307"/>
      <c r="AL36" s="1308"/>
      <c r="AM36" s="1157"/>
      <c r="AN36" s="697"/>
      <c r="AO36" s="557"/>
      <c r="AP36" s="557"/>
      <c r="AQ36" s="557"/>
      <c r="AR36" s="557"/>
      <c r="AS36" s="482"/>
      <c r="AT36" s="672"/>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row>
    <row r="37" spans="1:94" s="325" customFormat="1" ht="33.75" customHeight="1">
      <c r="A37" s="1184"/>
      <c r="B37" s="1184"/>
      <c r="C37" s="1197"/>
      <c r="D37" s="1187"/>
      <c r="E37" s="1256"/>
      <c r="F37" s="1256"/>
      <c r="G37" s="1197"/>
      <c r="H37" s="1261"/>
      <c r="I37" s="1199"/>
      <c r="J37" s="1184"/>
      <c r="K37" s="1197"/>
      <c r="L37" s="1207"/>
      <c r="M37" s="1270"/>
      <c r="N37" s="1271"/>
      <c r="O37" s="1233"/>
      <c r="P37" s="1207"/>
      <c r="Q37" s="957"/>
      <c r="R37" s="960"/>
      <c r="S37" s="1249"/>
      <c r="T37" s="1255"/>
      <c r="U37" s="1244"/>
      <c r="V37" s="1247"/>
      <c r="W37" s="334">
        <v>0</v>
      </c>
      <c r="X37" s="1240" t="s">
        <v>194</v>
      </c>
      <c r="Y37" s="1240"/>
      <c r="Z37" s="1240"/>
      <c r="AA37" s="1240"/>
      <c r="AB37" s="1240"/>
      <c r="AC37" s="1240"/>
      <c r="AD37" s="1240"/>
      <c r="AE37" s="1240"/>
      <c r="AF37" s="1241"/>
      <c r="AG37" s="1298" t="s">
        <v>29</v>
      </c>
      <c r="AH37" s="1299"/>
      <c r="AI37" s="1299"/>
      <c r="AJ37" s="1299"/>
      <c r="AK37" s="1299"/>
      <c r="AL37" s="1300"/>
      <c r="AM37" s="1157"/>
      <c r="AN37" s="698"/>
      <c r="AO37" s="553"/>
      <c r="AP37" s="553"/>
      <c r="AQ37" s="553"/>
      <c r="AR37" s="553"/>
      <c r="AS37" s="554"/>
      <c r="AT37" s="672"/>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24"/>
      <c r="CO37" s="324"/>
      <c r="CP37" s="324"/>
    </row>
    <row r="38" spans="1:94" s="325" customFormat="1" ht="27.75" customHeight="1" thickBot="1">
      <c r="A38" s="1184"/>
      <c r="B38" s="1184"/>
      <c r="C38" s="1197"/>
      <c r="D38" s="1187"/>
      <c r="E38" s="1256"/>
      <c r="F38" s="1256"/>
      <c r="G38" s="1259"/>
      <c r="H38" s="1261"/>
      <c r="I38" s="1176"/>
      <c r="J38" s="1171"/>
      <c r="K38" s="1259"/>
      <c r="L38" s="1224"/>
      <c r="M38" s="1270"/>
      <c r="N38" s="1271"/>
      <c r="O38" s="1234"/>
      <c r="P38" s="1224"/>
      <c r="Q38" s="958"/>
      <c r="R38" s="961"/>
      <c r="S38" s="265">
        <v>0</v>
      </c>
      <c r="T38" s="277" t="s">
        <v>194</v>
      </c>
      <c r="U38" s="277"/>
      <c r="V38" s="277"/>
      <c r="W38" s="277"/>
      <c r="X38" s="277"/>
      <c r="Y38" s="279"/>
      <c r="Z38" s="279"/>
      <c r="AA38" s="274"/>
      <c r="AB38" s="277"/>
      <c r="AC38" s="252"/>
      <c r="AD38" s="252"/>
      <c r="AE38" s="265"/>
      <c r="AF38" s="295"/>
      <c r="AG38" s="1301"/>
      <c r="AH38" s="1302"/>
      <c r="AI38" s="1302"/>
      <c r="AJ38" s="1302"/>
      <c r="AK38" s="1302"/>
      <c r="AL38" s="1303"/>
      <c r="AM38" s="1157"/>
      <c r="AN38" s="699"/>
      <c r="AO38" s="556"/>
      <c r="AP38" s="556"/>
      <c r="AQ38" s="556"/>
      <c r="AR38" s="556"/>
      <c r="AS38" s="353"/>
      <c r="AT38" s="672"/>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4"/>
      <c r="CO38" s="324"/>
      <c r="CP38" s="324"/>
    </row>
    <row r="39" spans="1:98" ht="33.75" customHeight="1">
      <c r="A39" s="1184"/>
      <c r="B39" s="1184"/>
      <c r="C39" s="1197"/>
      <c r="D39" s="1187"/>
      <c r="E39" s="1256"/>
      <c r="F39" s="1256"/>
      <c r="G39" s="1196" t="s">
        <v>96</v>
      </c>
      <c r="H39" s="1206" t="s">
        <v>233</v>
      </c>
      <c r="I39" s="1184" t="s">
        <v>306</v>
      </c>
      <c r="J39" s="1184" t="s">
        <v>305</v>
      </c>
      <c r="K39" s="35" t="s">
        <v>96</v>
      </c>
      <c r="L39" s="293" t="s">
        <v>307</v>
      </c>
      <c r="M39" s="266"/>
      <c r="N39" s="242"/>
      <c r="O39" s="92"/>
      <c r="P39" s="275"/>
      <c r="Q39" s="262"/>
      <c r="R39" s="262"/>
      <c r="S39" s="265"/>
      <c r="T39" s="277"/>
      <c r="U39" s="277"/>
      <c r="V39" s="277"/>
      <c r="W39" s="277"/>
      <c r="X39" s="277"/>
      <c r="Y39" s="279"/>
      <c r="Z39" s="279"/>
      <c r="AA39" s="274"/>
      <c r="AB39" s="277"/>
      <c r="AC39" s="252"/>
      <c r="AD39" s="252"/>
      <c r="AE39" s="265"/>
      <c r="AF39" s="295"/>
      <c r="AG39" s="1272">
        <v>52</v>
      </c>
      <c r="AH39" s="1273"/>
      <c r="AI39" s="1273"/>
      <c r="AJ39" s="1273"/>
      <c r="AK39" s="1273"/>
      <c r="AL39" s="1274"/>
      <c r="AM39" s="1157"/>
      <c r="AN39" s="696">
        <v>83</v>
      </c>
      <c r="AO39" s="344">
        <v>22</v>
      </c>
      <c r="AP39" s="344">
        <v>4</v>
      </c>
      <c r="AQ39" s="344">
        <v>2</v>
      </c>
      <c r="AR39" s="344">
        <v>2</v>
      </c>
      <c r="AS39" s="340">
        <v>0</v>
      </c>
      <c r="AT39" s="672">
        <v>0</v>
      </c>
      <c r="CQ39" s="8"/>
      <c r="CR39" s="8"/>
      <c r="CS39" s="8"/>
      <c r="CT39" s="8"/>
    </row>
    <row r="40" spans="1:98" ht="63.75" customHeight="1">
      <c r="A40" s="1184"/>
      <c r="B40" s="1184"/>
      <c r="C40" s="1197"/>
      <c r="D40" s="1187"/>
      <c r="E40" s="1256"/>
      <c r="F40" s="1256"/>
      <c r="G40" s="1197"/>
      <c r="H40" s="1207"/>
      <c r="I40" s="1184"/>
      <c r="J40" s="1184"/>
      <c r="K40" s="1196">
        <v>0</v>
      </c>
      <c r="L40" s="1206" t="s">
        <v>194</v>
      </c>
      <c r="M40" s="1270" t="s">
        <v>0</v>
      </c>
      <c r="N40" s="1271" t="s">
        <v>1</v>
      </c>
      <c r="O40" s="1232">
        <v>0</v>
      </c>
      <c r="P40" s="1206" t="s">
        <v>194</v>
      </c>
      <c r="Q40" s="1175" t="s">
        <v>310</v>
      </c>
      <c r="R40" s="1170" t="s">
        <v>308</v>
      </c>
      <c r="S40" s="1232" t="s">
        <v>96</v>
      </c>
      <c r="T40" s="1206" t="s">
        <v>233</v>
      </c>
      <c r="U40" s="1175" t="s">
        <v>2</v>
      </c>
      <c r="V40" s="1170" t="s">
        <v>3</v>
      </c>
      <c r="W40" s="1232" t="s">
        <v>96</v>
      </c>
      <c r="X40" s="1263" t="s">
        <v>233</v>
      </c>
      <c r="Y40" s="1170" t="s">
        <v>310</v>
      </c>
      <c r="Z40" s="1170" t="s">
        <v>308</v>
      </c>
      <c r="AA40" s="1232">
        <v>1</v>
      </c>
      <c r="AB40" s="1206" t="s">
        <v>119</v>
      </c>
      <c r="AC40" s="1175" t="s">
        <v>309</v>
      </c>
      <c r="AD40" s="1170" t="s">
        <v>311</v>
      </c>
      <c r="AE40" s="98">
        <v>0</v>
      </c>
      <c r="AF40" s="134" t="s">
        <v>312</v>
      </c>
      <c r="AG40" s="1289" t="s">
        <v>427</v>
      </c>
      <c r="AH40" s="1290"/>
      <c r="AI40" s="1290"/>
      <c r="AJ40" s="1290"/>
      <c r="AK40" s="1290"/>
      <c r="AL40" s="1291"/>
      <c r="AM40" s="1157"/>
      <c r="AN40" s="697">
        <v>6</v>
      </c>
      <c r="AO40" s="557">
        <v>8</v>
      </c>
      <c r="AP40" s="557">
        <v>1</v>
      </c>
      <c r="AQ40" s="557">
        <v>2</v>
      </c>
      <c r="AR40" s="557">
        <v>1</v>
      </c>
      <c r="AS40" s="482">
        <v>0</v>
      </c>
      <c r="AT40" s="672">
        <v>0</v>
      </c>
      <c r="CQ40" s="8"/>
      <c r="CR40" s="8"/>
      <c r="CS40" s="8"/>
      <c r="CT40" s="8"/>
    </row>
    <row r="41" spans="1:94" s="325" customFormat="1" ht="63.75" customHeight="1">
      <c r="A41" s="1184"/>
      <c r="B41" s="1184"/>
      <c r="C41" s="1197"/>
      <c r="D41" s="1187"/>
      <c r="E41" s="1256"/>
      <c r="F41" s="1256"/>
      <c r="G41" s="1197"/>
      <c r="H41" s="1207"/>
      <c r="I41" s="1184"/>
      <c r="J41" s="1184"/>
      <c r="K41" s="1197"/>
      <c r="L41" s="1207"/>
      <c r="M41" s="1270"/>
      <c r="N41" s="1271"/>
      <c r="O41" s="1233"/>
      <c r="P41" s="1207"/>
      <c r="Q41" s="1199"/>
      <c r="R41" s="1184"/>
      <c r="S41" s="1233"/>
      <c r="T41" s="1207"/>
      <c r="U41" s="1199"/>
      <c r="V41" s="1184"/>
      <c r="W41" s="1233"/>
      <c r="X41" s="1264"/>
      <c r="Y41" s="1184"/>
      <c r="Z41" s="1184"/>
      <c r="AA41" s="1234"/>
      <c r="AB41" s="1224"/>
      <c r="AC41" s="1176"/>
      <c r="AD41" s="1171"/>
      <c r="AE41" s="317" t="s">
        <v>96</v>
      </c>
      <c r="AF41" s="318" t="s">
        <v>313</v>
      </c>
      <c r="AG41" s="1292"/>
      <c r="AH41" s="1293"/>
      <c r="AI41" s="1293"/>
      <c r="AJ41" s="1293"/>
      <c r="AK41" s="1293"/>
      <c r="AL41" s="1294"/>
      <c r="AM41" s="1157"/>
      <c r="AN41" s="696"/>
      <c r="AO41" s="344"/>
      <c r="AP41" s="344"/>
      <c r="AQ41" s="344"/>
      <c r="AR41" s="344"/>
      <c r="AS41" s="340"/>
      <c r="AT41" s="672"/>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row>
    <row r="42" spans="1:98" ht="63.75" customHeight="1" thickBot="1">
      <c r="A42" s="1184"/>
      <c r="B42" s="1184"/>
      <c r="C42" s="1197"/>
      <c r="D42" s="1187"/>
      <c r="E42" s="1256"/>
      <c r="F42" s="1256"/>
      <c r="G42" s="1197"/>
      <c r="H42" s="1207"/>
      <c r="I42" s="1184"/>
      <c r="J42" s="1184"/>
      <c r="K42" s="1197"/>
      <c r="L42" s="1207"/>
      <c r="M42" s="1270"/>
      <c r="N42" s="1271"/>
      <c r="O42" s="1233"/>
      <c r="P42" s="1207"/>
      <c r="Q42" s="1199"/>
      <c r="R42" s="1184"/>
      <c r="S42" s="1233"/>
      <c r="T42" s="1207"/>
      <c r="U42" s="1199"/>
      <c r="V42" s="1184"/>
      <c r="W42" s="1234"/>
      <c r="X42" s="1265"/>
      <c r="Y42" s="1171"/>
      <c r="Z42" s="1171"/>
      <c r="AA42" s="249" t="s">
        <v>61</v>
      </c>
      <c r="AB42" s="256" t="s">
        <v>120</v>
      </c>
      <c r="AC42" s="246"/>
      <c r="AD42" s="254"/>
      <c r="AE42" s="98"/>
      <c r="AF42" s="134"/>
      <c r="AG42" s="1285" t="s">
        <v>428</v>
      </c>
      <c r="AH42" s="1286"/>
      <c r="AI42" s="1286"/>
      <c r="AJ42" s="1286"/>
      <c r="AK42" s="1286"/>
      <c r="AL42" s="1287"/>
      <c r="AM42" s="1157"/>
      <c r="AN42" s="700">
        <v>0</v>
      </c>
      <c r="AO42" s="339">
        <v>1</v>
      </c>
      <c r="AP42" s="339">
        <v>0</v>
      </c>
      <c r="AQ42" s="339">
        <v>0</v>
      </c>
      <c r="AR42" s="339">
        <v>0</v>
      </c>
      <c r="AS42" s="483">
        <v>0</v>
      </c>
      <c r="AT42" s="672">
        <v>0</v>
      </c>
      <c r="CQ42" s="8"/>
      <c r="CR42" s="8"/>
      <c r="CS42" s="8"/>
      <c r="CT42" s="8"/>
    </row>
    <row r="43" spans="1:94" s="325" customFormat="1" ht="33.75" customHeight="1" thickBot="1">
      <c r="A43" s="1184"/>
      <c r="B43" s="1184"/>
      <c r="C43" s="1197"/>
      <c r="D43" s="1187"/>
      <c r="E43" s="1256"/>
      <c r="F43" s="1256"/>
      <c r="G43" s="1197"/>
      <c r="H43" s="1207"/>
      <c r="I43" s="1184"/>
      <c r="J43" s="1184"/>
      <c r="K43" s="1197"/>
      <c r="L43" s="1207"/>
      <c r="M43" s="1270"/>
      <c r="N43" s="1271"/>
      <c r="O43" s="1233"/>
      <c r="P43" s="1207"/>
      <c r="Q43" s="1199"/>
      <c r="R43" s="1184"/>
      <c r="S43" s="1234"/>
      <c r="T43" s="1224"/>
      <c r="U43" s="1176"/>
      <c r="V43" s="1171"/>
      <c r="W43" s="326">
        <v>0</v>
      </c>
      <c r="X43" s="327" t="s">
        <v>194</v>
      </c>
      <c r="Y43" s="327"/>
      <c r="Z43" s="327"/>
      <c r="AA43" s="328"/>
      <c r="AB43" s="329"/>
      <c r="AC43" s="330"/>
      <c r="AD43" s="330"/>
      <c r="AE43" s="317"/>
      <c r="AF43" s="318"/>
      <c r="AG43" s="1237" t="s">
        <v>29</v>
      </c>
      <c r="AH43" s="1238"/>
      <c r="AI43" s="1238"/>
      <c r="AJ43" s="1238"/>
      <c r="AK43" s="1238"/>
      <c r="AL43" s="1239"/>
      <c r="AM43" s="1157"/>
      <c r="AN43" s="688"/>
      <c r="AO43" s="350"/>
      <c r="AP43" s="350"/>
      <c r="AQ43" s="350"/>
      <c r="AR43" s="350"/>
      <c r="AS43" s="351"/>
      <c r="AT43" s="672"/>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4"/>
      <c r="BR43" s="324"/>
      <c r="BS43" s="324"/>
      <c r="BT43" s="324"/>
      <c r="BU43" s="324"/>
      <c r="BV43" s="324"/>
      <c r="BW43" s="324"/>
      <c r="BX43" s="324"/>
      <c r="BY43" s="324"/>
      <c r="BZ43" s="324"/>
      <c r="CA43" s="324"/>
      <c r="CB43" s="324"/>
      <c r="CC43" s="324"/>
      <c r="CD43" s="324"/>
      <c r="CE43" s="324"/>
      <c r="CF43" s="324"/>
      <c r="CG43" s="324"/>
      <c r="CH43" s="324"/>
      <c r="CI43" s="324"/>
      <c r="CJ43" s="324"/>
      <c r="CK43" s="324"/>
      <c r="CL43" s="324"/>
      <c r="CM43" s="324"/>
      <c r="CN43" s="324"/>
      <c r="CO43" s="324"/>
      <c r="CP43" s="324"/>
    </row>
    <row r="44" spans="1:94" s="325" customFormat="1" ht="33.75" customHeight="1">
      <c r="A44" s="1184"/>
      <c r="B44" s="1184"/>
      <c r="C44" s="1197"/>
      <c r="D44" s="1187"/>
      <c r="E44" s="1256"/>
      <c r="F44" s="1256"/>
      <c r="G44" s="1197"/>
      <c r="H44" s="1207"/>
      <c r="I44" s="1184"/>
      <c r="J44" s="1184"/>
      <c r="K44" s="1197"/>
      <c r="L44" s="1207"/>
      <c r="M44" s="1270"/>
      <c r="N44" s="1271"/>
      <c r="O44" s="1233"/>
      <c r="P44" s="1207"/>
      <c r="Q44" s="1199"/>
      <c r="R44" s="1184"/>
      <c r="S44" s="1232">
        <v>0</v>
      </c>
      <c r="T44" s="1206" t="s">
        <v>194</v>
      </c>
      <c r="U44" s="1175" t="s">
        <v>309</v>
      </c>
      <c r="V44" s="1170" t="s">
        <v>311</v>
      </c>
      <c r="W44" s="317" t="s">
        <v>96</v>
      </c>
      <c r="X44" s="329" t="s">
        <v>313</v>
      </c>
      <c r="Y44" s="331"/>
      <c r="Z44" s="331"/>
      <c r="AA44" s="331"/>
      <c r="AB44" s="331"/>
      <c r="AC44" s="337"/>
      <c r="AD44" s="335"/>
      <c r="AE44" s="317"/>
      <c r="AF44" s="318"/>
      <c r="AG44" s="1309">
        <v>20001</v>
      </c>
      <c r="AH44" s="1310"/>
      <c r="AI44" s="1310"/>
      <c r="AJ44" s="1310"/>
      <c r="AK44" s="1310"/>
      <c r="AL44" s="1311"/>
      <c r="AM44" s="1157"/>
      <c r="AN44" s="696">
        <v>0</v>
      </c>
      <c r="AO44" s="344">
        <v>1</v>
      </c>
      <c r="AP44" s="344">
        <v>0</v>
      </c>
      <c r="AQ44" s="344">
        <v>0</v>
      </c>
      <c r="AR44" s="344">
        <v>0</v>
      </c>
      <c r="AS44" s="340">
        <v>0</v>
      </c>
      <c r="AT44" s="672">
        <v>0</v>
      </c>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4"/>
      <c r="CN44" s="324"/>
      <c r="CO44" s="324"/>
      <c r="CP44" s="324"/>
    </row>
    <row r="45" spans="1:98" ht="33.75" customHeight="1">
      <c r="A45" s="1184"/>
      <c r="B45" s="1184"/>
      <c r="C45" s="1197"/>
      <c r="D45" s="1187"/>
      <c r="E45" s="1256"/>
      <c r="F45" s="1256"/>
      <c r="G45" s="1197"/>
      <c r="H45" s="1207"/>
      <c r="I45" s="1184"/>
      <c r="J45" s="1184"/>
      <c r="K45" s="1197"/>
      <c r="L45" s="1207"/>
      <c r="M45" s="1270"/>
      <c r="N45" s="1271"/>
      <c r="O45" s="1233"/>
      <c r="P45" s="1207"/>
      <c r="Q45" s="1176"/>
      <c r="R45" s="1171"/>
      <c r="S45" s="1234"/>
      <c r="T45" s="1224"/>
      <c r="U45" s="1176"/>
      <c r="V45" s="1171"/>
      <c r="W45" s="92">
        <v>0</v>
      </c>
      <c r="X45" s="1225" t="s">
        <v>316</v>
      </c>
      <c r="Y45" s="1225"/>
      <c r="Z45" s="1225"/>
      <c r="AA45" s="1225"/>
      <c r="AB45" s="1225"/>
      <c r="AC45" s="1225"/>
      <c r="AD45" s="1225"/>
      <c r="AE45" s="1225"/>
      <c r="AF45" s="1226"/>
      <c r="AG45" s="1312">
        <v>20000</v>
      </c>
      <c r="AH45" s="1313"/>
      <c r="AI45" s="1313"/>
      <c r="AJ45" s="1313"/>
      <c r="AK45" s="1313"/>
      <c r="AL45" s="1314"/>
      <c r="AM45" s="1157"/>
      <c r="AN45" s="696">
        <v>13</v>
      </c>
      <c r="AO45" s="344">
        <v>9</v>
      </c>
      <c r="AP45" s="344">
        <v>1</v>
      </c>
      <c r="AQ45" s="344">
        <v>1</v>
      </c>
      <c r="AR45" s="344">
        <v>3</v>
      </c>
      <c r="AS45" s="346">
        <v>0</v>
      </c>
      <c r="AT45" s="672">
        <v>0</v>
      </c>
      <c r="CQ45" s="8"/>
      <c r="CR45" s="8"/>
      <c r="CS45" s="8"/>
      <c r="CT45" s="8"/>
    </row>
    <row r="46" spans="1:94" s="325" customFormat="1" ht="70.5" customHeight="1">
      <c r="A46" s="1184"/>
      <c r="B46" s="1184"/>
      <c r="C46" s="1197"/>
      <c r="D46" s="1187"/>
      <c r="E46" s="1256"/>
      <c r="F46" s="1256"/>
      <c r="G46" s="1197"/>
      <c r="H46" s="1207"/>
      <c r="I46" s="1184"/>
      <c r="J46" s="1184"/>
      <c r="K46" s="1197"/>
      <c r="L46" s="1207"/>
      <c r="M46" s="1270"/>
      <c r="N46" s="1271"/>
      <c r="O46" s="1232" t="s">
        <v>96</v>
      </c>
      <c r="P46" s="1206" t="s">
        <v>233</v>
      </c>
      <c r="Q46" s="956" t="s">
        <v>4</v>
      </c>
      <c r="R46" s="959" t="s">
        <v>308</v>
      </c>
      <c r="S46" s="1248" t="s">
        <v>96</v>
      </c>
      <c r="T46" s="1253" t="s">
        <v>233</v>
      </c>
      <c r="U46" s="1242" t="s">
        <v>5</v>
      </c>
      <c r="V46" s="1245" t="s">
        <v>3</v>
      </c>
      <c r="W46" s="1248" t="s">
        <v>96</v>
      </c>
      <c r="X46" s="1250" t="s">
        <v>233</v>
      </c>
      <c r="Y46" s="1242" t="s">
        <v>4</v>
      </c>
      <c r="Z46" s="1245" t="s">
        <v>308</v>
      </c>
      <c r="AA46" s="317">
        <v>1</v>
      </c>
      <c r="AB46" s="331" t="s">
        <v>119</v>
      </c>
      <c r="AC46" s="332"/>
      <c r="AD46" s="332"/>
      <c r="AE46" s="317"/>
      <c r="AF46" s="318"/>
      <c r="AG46" s="1282" t="s">
        <v>430</v>
      </c>
      <c r="AH46" s="1283"/>
      <c r="AI46" s="1283"/>
      <c r="AJ46" s="1283"/>
      <c r="AK46" s="1283"/>
      <c r="AL46" s="1284"/>
      <c r="AM46" s="1157"/>
      <c r="AN46" s="694"/>
      <c r="AO46" s="342"/>
      <c r="AP46" s="342"/>
      <c r="AQ46" s="342"/>
      <c r="AR46" s="342"/>
      <c r="AS46" s="346"/>
      <c r="AT46" s="672"/>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4"/>
      <c r="CO46" s="324"/>
      <c r="CP46" s="324"/>
    </row>
    <row r="47" spans="1:94" s="325" customFormat="1" ht="70.5" customHeight="1" thickBot="1">
      <c r="A47" s="1184"/>
      <c r="B47" s="1184"/>
      <c r="C47" s="1197"/>
      <c r="D47" s="1187"/>
      <c r="E47" s="1256"/>
      <c r="F47" s="1256"/>
      <c r="G47" s="1197"/>
      <c r="H47" s="1207"/>
      <c r="I47" s="1184"/>
      <c r="J47" s="1184"/>
      <c r="K47" s="1197"/>
      <c r="L47" s="1207"/>
      <c r="M47" s="1270"/>
      <c r="N47" s="1271"/>
      <c r="O47" s="1233"/>
      <c r="P47" s="1207"/>
      <c r="Q47" s="957"/>
      <c r="R47" s="960"/>
      <c r="S47" s="1252"/>
      <c r="T47" s="1254"/>
      <c r="U47" s="1243"/>
      <c r="V47" s="1246"/>
      <c r="W47" s="1249"/>
      <c r="X47" s="1251"/>
      <c r="Y47" s="1244"/>
      <c r="Z47" s="1247"/>
      <c r="AA47" s="317" t="s">
        <v>61</v>
      </c>
      <c r="AB47" s="329" t="s">
        <v>120</v>
      </c>
      <c r="AC47" s="332"/>
      <c r="AD47" s="332"/>
      <c r="AE47" s="317"/>
      <c r="AF47" s="318"/>
      <c r="AG47" s="1285" t="s">
        <v>428</v>
      </c>
      <c r="AH47" s="1286"/>
      <c r="AI47" s="1286"/>
      <c r="AJ47" s="1286"/>
      <c r="AK47" s="1286"/>
      <c r="AL47" s="1287"/>
      <c r="AM47" s="1157"/>
      <c r="AN47" s="697"/>
      <c r="AO47" s="557"/>
      <c r="AP47" s="557"/>
      <c r="AQ47" s="557"/>
      <c r="AR47" s="557"/>
      <c r="AS47" s="482"/>
      <c r="AT47" s="672"/>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c r="BX47" s="324"/>
      <c r="BY47" s="324"/>
      <c r="BZ47" s="324"/>
      <c r="CA47" s="324"/>
      <c r="CB47" s="324"/>
      <c r="CC47" s="324"/>
      <c r="CD47" s="324"/>
      <c r="CE47" s="324"/>
      <c r="CF47" s="324"/>
      <c r="CG47" s="324"/>
      <c r="CH47" s="324"/>
      <c r="CI47" s="324"/>
      <c r="CJ47" s="324"/>
      <c r="CK47" s="324"/>
      <c r="CL47" s="324"/>
      <c r="CM47" s="324"/>
      <c r="CN47" s="324"/>
      <c r="CO47" s="324"/>
      <c r="CP47" s="324"/>
    </row>
    <row r="48" spans="1:94" s="325" customFormat="1" ht="70.5" customHeight="1">
      <c r="A48" s="1184"/>
      <c r="B48" s="1184"/>
      <c r="C48" s="1197"/>
      <c r="D48" s="1187"/>
      <c r="E48" s="1256"/>
      <c r="F48" s="1256"/>
      <c r="G48" s="1197"/>
      <c r="H48" s="1207"/>
      <c r="I48" s="1184"/>
      <c r="J48" s="1184"/>
      <c r="K48" s="1197"/>
      <c r="L48" s="1207"/>
      <c r="M48" s="1270"/>
      <c r="N48" s="1271"/>
      <c r="O48" s="1233"/>
      <c r="P48" s="1207"/>
      <c r="Q48" s="957"/>
      <c r="R48" s="960"/>
      <c r="S48" s="1249"/>
      <c r="T48" s="1255"/>
      <c r="U48" s="1244"/>
      <c r="V48" s="1247"/>
      <c r="W48" s="334">
        <v>0</v>
      </c>
      <c r="X48" s="1240" t="s">
        <v>194</v>
      </c>
      <c r="Y48" s="1240"/>
      <c r="Z48" s="1240"/>
      <c r="AA48" s="1240"/>
      <c r="AB48" s="1240"/>
      <c r="AC48" s="1240"/>
      <c r="AD48" s="1240"/>
      <c r="AE48" s="1240"/>
      <c r="AF48" s="1241"/>
      <c r="AG48" s="1298" t="s">
        <v>29</v>
      </c>
      <c r="AH48" s="1299"/>
      <c r="AI48" s="1299"/>
      <c r="AJ48" s="1299"/>
      <c r="AK48" s="1299"/>
      <c r="AL48" s="1300"/>
      <c r="AM48" s="1157"/>
      <c r="AN48" s="698"/>
      <c r="AO48" s="553"/>
      <c r="AP48" s="553"/>
      <c r="AQ48" s="553"/>
      <c r="AR48" s="553"/>
      <c r="AS48" s="554"/>
      <c r="AT48" s="672"/>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4"/>
      <c r="CO48" s="324"/>
      <c r="CP48" s="324"/>
    </row>
    <row r="49" spans="1:94" s="325" customFormat="1" ht="70.5" customHeight="1" thickBot="1">
      <c r="A49" s="1184"/>
      <c r="B49" s="1184"/>
      <c r="C49" s="1197"/>
      <c r="D49" s="1267"/>
      <c r="E49" s="1257"/>
      <c r="F49" s="1257"/>
      <c r="G49" s="1259"/>
      <c r="H49" s="1224"/>
      <c r="I49" s="1171"/>
      <c r="J49" s="1171"/>
      <c r="K49" s="1259"/>
      <c r="L49" s="1224"/>
      <c r="M49" s="1270"/>
      <c r="N49" s="1271"/>
      <c r="O49" s="1234"/>
      <c r="P49" s="1224"/>
      <c r="Q49" s="958"/>
      <c r="R49" s="961"/>
      <c r="S49" s="265">
        <v>0</v>
      </c>
      <c r="T49" s="277" t="s">
        <v>194</v>
      </c>
      <c r="U49" s="277"/>
      <c r="V49" s="277"/>
      <c r="W49" s="277"/>
      <c r="X49" s="277"/>
      <c r="Y49" s="279"/>
      <c r="Z49" s="279"/>
      <c r="AA49" s="274"/>
      <c r="AB49" s="277"/>
      <c r="AC49" s="252"/>
      <c r="AD49" s="252"/>
      <c r="AE49" s="265"/>
      <c r="AF49" s="295"/>
      <c r="AG49" s="1301"/>
      <c r="AH49" s="1302"/>
      <c r="AI49" s="1302"/>
      <c r="AJ49" s="1302"/>
      <c r="AK49" s="1302"/>
      <c r="AL49" s="1303"/>
      <c r="AM49" s="1157"/>
      <c r="AN49" s="699"/>
      <c r="AO49" s="556"/>
      <c r="AP49" s="556"/>
      <c r="AQ49" s="556"/>
      <c r="AR49" s="556"/>
      <c r="AS49" s="353"/>
      <c r="AT49" s="672"/>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c r="BX49" s="324"/>
      <c r="BY49" s="324"/>
      <c r="BZ49" s="324"/>
      <c r="CA49" s="324"/>
      <c r="CB49" s="324"/>
      <c r="CC49" s="324"/>
      <c r="CD49" s="324"/>
      <c r="CE49" s="324"/>
      <c r="CF49" s="324"/>
      <c r="CG49" s="324"/>
      <c r="CH49" s="324"/>
      <c r="CI49" s="324"/>
      <c r="CJ49" s="324"/>
      <c r="CK49" s="324"/>
      <c r="CL49" s="324"/>
      <c r="CM49" s="324"/>
      <c r="CN49" s="324"/>
      <c r="CO49" s="324"/>
      <c r="CP49" s="324"/>
    </row>
    <row r="50" spans="1:46" ht="16.5" customHeight="1" thickBot="1">
      <c r="A50" s="1184"/>
      <c r="B50" s="1184"/>
      <c r="C50" s="1196">
        <v>0</v>
      </c>
      <c r="D50" s="1206" t="s">
        <v>194</v>
      </c>
      <c r="E50" s="1175" t="s">
        <v>343</v>
      </c>
      <c r="F50" s="1170" t="s">
        <v>342</v>
      </c>
      <c r="G50" s="93" t="s">
        <v>96</v>
      </c>
      <c r="H50" s="1227" t="s">
        <v>314</v>
      </c>
      <c r="I50" s="1227"/>
      <c r="J50" s="1227"/>
      <c r="K50" s="1227"/>
      <c r="L50" s="1227"/>
      <c r="M50" s="1227"/>
      <c r="N50" s="1227"/>
      <c r="O50" s="1227"/>
      <c r="P50" s="1227"/>
      <c r="Q50" s="1227"/>
      <c r="R50" s="1227"/>
      <c r="S50" s="1227"/>
      <c r="T50" s="1227"/>
      <c r="U50" s="1227"/>
      <c r="V50" s="1227"/>
      <c r="W50" s="1227"/>
      <c r="X50" s="1227"/>
      <c r="Y50" s="1227"/>
      <c r="Z50" s="1227"/>
      <c r="AA50" s="1227"/>
      <c r="AB50" s="1227"/>
      <c r="AC50" s="1227"/>
      <c r="AD50" s="1227"/>
      <c r="AE50" s="1227"/>
      <c r="AF50" s="1228"/>
      <c r="AG50" s="1038">
        <v>20000</v>
      </c>
      <c r="AH50" s="963"/>
      <c r="AI50" s="963"/>
      <c r="AJ50" s="963"/>
      <c r="AK50" s="963"/>
      <c r="AL50" s="964"/>
      <c r="AM50" s="1157"/>
      <c r="AN50" s="701">
        <v>0</v>
      </c>
      <c r="AO50" s="141">
        <v>1172</v>
      </c>
      <c r="AP50" s="141">
        <v>310</v>
      </c>
      <c r="AQ50" s="141">
        <v>192</v>
      </c>
      <c r="AR50" s="141">
        <v>98</v>
      </c>
      <c r="AS50" s="120">
        <v>0</v>
      </c>
      <c r="AT50" s="53">
        <v>0</v>
      </c>
    </row>
    <row r="51" spans="1:46" ht="16.5" thickBot="1">
      <c r="A51" s="1184"/>
      <c r="B51" s="1184"/>
      <c r="C51" s="1198"/>
      <c r="D51" s="1208"/>
      <c r="E51" s="1200"/>
      <c r="F51" s="1185"/>
      <c r="G51" s="48">
        <v>0</v>
      </c>
      <c r="H51" s="1235" t="s">
        <v>294</v>
      </c>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c r="AF51" s="1236"/>
      <c r="AG51" s="1237" t="s">
        <v>29</v>
      </c>
      <c r="AH51" s="1238"/>
      <c r="AI51" s="1238"/>
      <c r="AJ51" s="1239"/>
      <c r="AK51" s="1304">
        <v>0</v>
      </c>
      <c r="AL51" s="1305"/>
      <c r="AM51" s="1158"/>
      <c r="AN51" s="688">
        <v>0</v>
      </c>
      <c r="AO51" s="350">
        <v>0</v>
      </c>
      <c r="AP51" s="350">
        <v>0</v>
      </c>
      <c r="AQ51" s="351">
        <v>0</v>
      </c>
      <c r="AR51" s="143">
        <v>9999</v>
      </c>
      <c r="AS51" s="115">
        <v>67</v>
      </c>
      <c r="AT51" s="231">
        <v>3132</v>
      </c>
    </row>
  </sheetData>
  <sheetProtection/>
  <mergeCells count="142">
    <mergeCell ref="AG47:AL47"/>
    <mergeCell ref="AG48:AL49"/>
    <mergeCell ref="AG50:AL50"/>
    <mergeCell ref="AK51:AL51"/>
    <mergeCell ref="AG36:AL36"/>
    <mergeCell ref="AG37:AL38"/>
    <mergeCell ref="AG43:AL43"/>
    <mergeCell ref="AG44:AL44"/>
    <mergeCell ref="AG45:AL45"/>
    <mergeCell ref="AG46:AL46"/>
    <mergeCell ref="AG40:AL41"/>
    <mergeCell ref="AG42:AL42"/>
    <mergeCell ref="AG32:AL32"/>
    <mergeCell ref="AG33:AL33"/>
    <mergeCell ref="AG35:AL35"/>
    <mergeCell ref="AG34:AL34"/>
    <mergeCell ref="AG39:AL39"/>
    <mergeCell ref="AG20:AM20"/>
    <mergeCell ref="AN20:AT20"/>
    <mergeCell ref="AG21:AM21"/>
    <mergeCell ref="AN21:AT21"/>
    <mergeCell ref="AG25:AL25"/>
    <mergeCell ref="AN25:AS25"/>
    <mergeCell ref="AG28:AL28"/>
    <mergeCell ref="AM23:AM27"/>
    <mergeCell ref="AN23:AS23"/>
    <mergeCell ref="AT23:AT27"/>
    <mergeCell ref="AG24:AL24"/>
    <mergeCell ref="AN24:AS24"/>
    <mergeCell ref="AM28:AM51"/>
    <mergeCell ref="AG29:AL29"/>
    <mergeCell ref="AG30:AL30"/>
    <mergeCell ref="AG31:AL31"/>
    <mergeCell ref="G39:G49"/>
    <mergeCell ref="H39:H49"/>
    <mergeCell ref="O29:O34"/>
    <mergeCell ref="P29:P34"/>
    <mergeCell ref="O35:O38"/>
    <mergeCell ref="P35:P38"/>
    <mergeCell ref="M40:M49"/>
    <mergeCell ref="N40:N49"/>
    <mergeCell ref="O40:O45"/>
    <mergeCell ref="K40:K49"/>
    <mergeCell ref="E50:E51"/>
    <mergeCell ref="F50:F51"/>
    <mergeCell ref="J39:J49"/>
    <mergeCell ref="AR7:AR9"/>
    <mergeCell ref="AQ8:AQ9"/>
    <mergeCell ref="AG22:AL22"/>
    <mergeCell ref="AN22:AS22"/>
    <mergeCell ref="AG23:AL23"/>
    <mergeCell ref="M29:M38"/>
    <mergeCell ref="N29:N38"/>
    <mergeCell ref="Q29:Q34"/>
    <mergeCell ref="R29:R34"/>
    <mergeCell ref="S29:S32"/>
    <mergeCell ref="T29:T32"/>
    <mergeCell ref="U29:U32"/>
    <mergeCell ref="V29:V32"/>
    <mergeCell ref="S33:S34"/>
    <mergeCell ref="W29:W31"/>
    <mergeCell ref="X29:X31"/>
    <mergeCell ref="Y29:Y31"/>
    <mergeCell ref="Z29:Z31"/>
    <mergeCell ref="AA29:AA30"/>
    <mergeCell ref="AB29:AB30"/>
    <mergeCell ref="AC29:AC30"/>
    <mergeCell ref="AD29:AD30"/>
    <mergeCell ref="T35:T37"/>
    <mergeCell ref="U35:U37"/>
    <mergeCell ref="V35:V37"/>
    <mergeCell ref="W35:W36"/>
    <mergeCell ref="T33:T34"/>
    <mergeCell ref="U33:U34"/>
    <mergeCell ref="V33:V34"/>
    <mergeCell ref="Z35:Z36"/>
    <mergeCell ref="Q35:Q38"/>
    <mergeCell ref="R35:R38"/>
    <mergeCell ref="S35:S37"/>
    <mergeCell ref="A28:A51"/>
    <mergeCell ref="C50:C51"/>
    <mergeCell ref="D50:D51"/>
    <mergeCell ref="B28:B51"/>
    <mergeCell ref="C28:C49"/>
    <mergeCell ref="D28:D49"/>
    <mergeCell ref="I39:I49"/>
    <mergeCell ref="X35:X36"/>
    <mergeCell ref="Y35:Y36"/>
    <mergeCell ref="X40:X42"/>
    <mergeCell ref="Y40:Y42"/>
    <mergeCell ref="Z40:Z42"/>
    <mergeCell ref="AA40:AA41"/>
    <mergeCell ref="U40:U43"/>
    <mergeCell ref="L40:L49"/>
    <mergeCell ref="E28:E49"/>
    <mergeCell ref="F28:F49"/>
    <mergeCell ref="G28:G38"/>
    <mergeCell ref="H28:H38"/>
    <mergeCell ref="K29:K38"/>
    <mergeCell ref="L29:L38"/>
    <mergeCell ref="I28:I38"/>
    <mergeCell ref="J28:J38"/>
    <mergeCell ref="AC40:AC41"/>
    <mergeCell ref="AD40:AD41"/>
    <mergeCell ref="S44:S45"/>
    <mergeCell ref="T44:T45"/>
    <mergeCell ref="U44:U45"/>
    <mergeCell ref="V44:V45"/>
    <mergeCell ref="X45:AF45"/>
    <mergeCell ref="V40:V43"/>
    <mergeCell ref="W40:W42"/>
    <mergeCell ref="S40:S43"/>
    <mergeCell ref="P46:P49"/>
    <mergeCell ref="Q46:Q49"/>
    <mergeCell ref="R46:R49"/>
    <mergeCell ref="S46:S48"/>
    <mergeCell ref="T46:T48"/>
    <mergeCell ref="AB40:AB41"/>
    <mergeCell ref="P40:P45"/>
    <mergeCell ref="Q40:Q45"/>
    <mergeCell ref="R40:R45"/>
    <mergeCell ref="T40:T43"/>
    <mergeCell ref="H51:AF51"/>
    <mergeCell ref="AG51:AJ51"/>
    <mergeCell ref="X48:AF48"/>
    <mergeCell ref="X37:AF37"/>
    <mergeCell ref="U46:U48"/>
    <mergeCell ref="V46:V48"/>
    <mergeCell ref="W46:W47"/>
    <mergeCell ref="X46:X47"/>
    <mergeCell ref="Y46:Y47"/>
    <mergeCell ref="Z46:Z47"/>
    <mergeCell ref="X34:AF34"/>
    <mergeCell ref="H50:AF50"/>
    <mergeCell ref="A16:AT16"/>
    <mergeCell ref="A17:AT17"/>
    <mergeCell ref="A18:AT18"/>
    <mergeCell ref="AS7:AS12"/>
    <mergeCell ref="AT7:AT13"/>
    <mergeCell ref="AQ11:AQ12"/>
    <mergeCell ref="AR10:AR12"/>
    <mergeCell ref="O46:O49"/>
  </mergeCells>
  <printOptions horizontalCentered="1" verticalCentered="1"/>
  <pageMargins left="0" right="0" top="0" bottom="0" header="0" footer="0"/>
  <pageSetup fitToHeight="1" fitToWidth="1" horizontalDpi="600" verticalDpi="600" orientation="landscape" paperSize="9" scale="35" r:id="rId1"/>
  <headerFooter alignWithMargins="0">
    <oddHeader>&amp;C&amp;"Arial,Bold"&amp;12PWEEKFT IT00</oddHeader>
  </headerFooter>
  <rowBreaks count="1" manualBreakCount="1">
    <brk id="19" max="46" man="1"/>
  </rowBreaks>
</worksheet>
</file>

<file path=xl/worksheets/sheet8.xml><?xml version="1.0" encoding="utf-8"?>
<worksheet xmlns="http://schemas.openxmlformats.org/spreadsheetml/2006/main" xmlns:r="http://schemas.openxmlformats.org/officeDocument/2006/relationships">
  <sheetPr>
    <pageSetUpPr fitToPage="1"/>
  </sheetPr>
  <dimension ref="A1:DR133"/>
  <sheetViews>
    <sheetView view="pageBreakPreview" zoomScale="75" zoomScaleSheetLayoutView="75" zoomScalePageLayoutView="0" workbookViewId="0" topLeftCell="A1">
      <selection activeCell="A1" sqref="A1"/>
    </sheetView>
  </sheetViews>
  <sheetFormatPr defaultColWidth="9.140625" defaultRowHeight="12.75"/>
  <cols>
    <col min="1" max="1" width="10.7109375" style="8" customWidth="1"/>
    <col min="2" max="8" width="9.140625" style="8" customWidth="1"/>
    <col min="9" max="9" width="5.00390625" style="8" customWidth="1"/>
    <col min="10" max="10" width="5.28125" style="8" customWidth="1"/>
    <col min="11" max="11" width="3.140625" style="8" customWidth="1"/>
    <col min="12" max="12" width="6.57421875" style="8" customWidth="1"/>
    <col min="13" max="13" width="3.7109375" style="8" customWidth="1"/>
    <col min="14" max="14" width="5.421875" style="8" customWidth="1"/>
    <col min="15" max="15" width="4.00390625" style="8" customWidth="1"/>
    <col min="16" max="16" width="6.00390625" style="8" customWidth="1"/>
    <col min="17" max="17" width="4.7109375" style="8" customWidth="1"/>
    <col min="18" max="18" width="5.28125" style="8" customWidth="1"/>
    <col min="19" max="19" width="5.00390625" style="8" customWidth="1"/>
    <col min="20" max="20" width="6.140625" style="8" customWidth="1"/>
    <col min="21" max="21" width="4.8515625" style="8" customWidth="1"/>
    <col min="22" max="22" width="9.7109375" style="8" customWidth="1"/>
    <col min="23" max="23" width="4.57421875" style="8" customWidth="1"/>
    <col min="24" max="24" width="5.7109375" style="8" customWidth="1"/>
    <col min="25" max="25" width="5.28125" style="8" customWidth="1"/>
    <col min="26" max="26" width="6.00390625" style="8" customWidth="1"/>
    <col min="27" max="27" width="5.421875" style="8" customWidth="1"/>
    <col min="28" max="28" width="5.00390625" style="8" customWidth="1"/>
    <col min="29" max="29" width="8.00390625" style="8" customWidth="1"/>
    <col min="30" max="30" width="7.140625" style="8" customWidth="1"/>
    <col min="31" max="31" width="7.57421875" style="8" customWidth="1"/>
    <col min="32" max="32" width="19.421875" style="8" customWidth="1"/>
    <col min="33" max="33" width="12.28125" style="8" bestFit="1" customWidth="1"/>
    <col min="34" max="35" width="12.28125" style="8" customWidth="1"/>
    <col min="36" max="36" width="14.00390625" style="8" customWidth="1"/>
    <col min="37" max="37" width="13.28125" style="8" customWidth="1"/>
    <col min="38" max="38" width="26.00390625" style="8" customWidth="1"/>
    <col min="39" max="39" width="11.7109375" style="8" customWidth="1"/>
    <col min="40" max="40" width="12.28125" style="5" bestFit="1" customWidth="1"/>
    <col min="41" max="42" width="12.28125" style="5" customWidth="1"/>
    <col min="43" max="43" width="14.57421875" style="5" customWidth="1"/>
    <col min="44" max="44" width="14.421875" style="5" customWidth="1"/>
    <col min="45" max="45" width="11.57421875" style="27" customWidth="1"/>
    <col min="46" max="46" width="10.28125" style="28" customWidth="1"/>
    <col min="47" max="47" width="8.8515625" style="28" customWidth="1"/>
    <col min="48" max="48" width="9.140625" style="28" customWidth="1"/>
    <col min="49" max="62" width="9.140625" style="296" customWidth="1"/>
    <col min="63" max="122" width="9.140625" style="28" customWidth="1"/>
    <col min="123" max="16384" width="9.140625" style="8" customWidth="1"/>
  </cols>
  <sheetData>
    <row r="1" spans="1:46" ht="12.75">
      <c r="A1" s="1" t="s">
        <v>489</v>
      </c>
      <c r="E1" s="1"/>
      <c r="I1" s="2"/>
      <c r="J1" s="2"/>
      <c r="K1" s="2"/>
      <c r="L1" s="2"/>
      <c r="P1" s="2"/>
      <c r="AH1" s="296"/>
      <c r="AI1" s="296"/>
      <c r="AJ1" s="296"/>
      <c r="AK1" s="296"/>
      <c r="AL1" s="296"/>
      <c r="AM1" s="296"/>
      <c r="AN1" s="296"/>
      <c r="AO1" s="296"/>
      <c r="AP1" s="296"/>
      <c r="AQ1" s="296"/>
      <c r="AR1" s="296"/>
      <c r="AS1" s="296"/>
      <c r="AT1" s="296"/>
    </row>
    <row r="2" spans="1:46" ht="12.75">
      <c r="A2" s="561" t="s">
        <v>433</v>
      </c>
      <c r="E2" s="1"/>
      <c r="I2" s="2"/>
      <c r="J2" s="2"/>
      <c r="K2" s="2"/>
      <c r="L2" s="2"/>
      <c r="P2" s="2"/>
      <c r="AH2" s="296"/>
      <c r="AI2" s="296"/>
      <c r="AJ2" s="296"/>
      <c r="AK2" s="296"/>
      <c r="AL2" s="296"/>
      <c r="AM2" s="296"/>
      <c r="AN2" s="296"/>
      <c r="AO2" s="296"/>
      <c r="AP2" s="296"/>
      <c r="AQ2" s="296"/>
      <c r="AR2" s="296"/>
      <c r="AS2" s="296"/>
      <c r="AT2" s="296"/>
    </row>
    <row r="3" spans="1:46" ht="12.75">
      <c r="A3" t="s">
        <v>27</v>
      </c>
      <c r="B3" t="s">
        <v>58</v>
      </c>
      <c r="I3" s="2"/>
      <c r="J3" s="2"/>
      <c r="K3" s="2"/>
      <c r="L3" s="2"/>
      <c r="P3" s="2"/>
      <c r="AH3" s="296"/>
      <c r="AI3" s="296"/>
      <c r="AJ3" s="296"/>
      <c r="AK3" s="296"/>
      <c r="AL3" s="296"/>
      <c r="AM3" s="296"/>
      <c r="AN3" s="296"/>
      <c r="AO3" s="296"/>
      <c r="AP3" s="296"/>
      <c r="AQ3" s="296"/>
      <c r="AR3" s="296"/>
      <c r="AS3" s="296"/>
      <c r="AT3" s="296"/>
    </row>
    <row r="4" spans="9:46" ht="12.75">
      <c r="I4" s="2"/>
      <c r="J4" s="2"/>
      <c r="K4" s="2"/>
      <c r="L4" s="2"/>
      <c r="P4" s="2"/>
      <c r="AH4" s="296"/>
      <c r="AI4" s="296"/>
      <c r="AJ4" s="296"/>
      <c r="AK4" s="296"/>
      <c r="AL4" s="296"/>
      <c r="AM4" s="296"/>
      <c r="AN4" s="296"/>
      <c r="AO4" s="296"/>
      <c r="AP4" s="296"/>
      <c r="AQ4" s="296"/>
      <c r="AR4" s="296"/>
      <c r="AS4" s="296"/>
      <c r="AT4" s="296"/>
    </row>
    <row r="5" spans="2:46" ht="12.75">
      <c r="B5" s="3"/>
      <c r="F5" s="3"/>
      <c r="I5" s="2"/>
      <c r="J5" s="2"/>
      <c r="K5" s="2"/>
      <c r="L5" s="2"/>
      <c r="P5" s="2"/>
      <c r="AG5" s="28"/>
      <c r="AH5" s="296"/>
      <c r="AI5" s="296"/>
      <c r="AJ5" s="296"/>
      <c r="AK5" s="296"/>
      <c r="AL5" s="296"/>
      <c r="AM5" s="296"/>
      <c r="AN5" s="296"/>
      <c r="AO5" s="296"/>
      <c r="AP5" s="296"/>
      <c r="AQ5" s="296"/>
      <c r="AR5" s="296"/>
      <c r="AS5" s="296"/>
      <c r="AT5" s="296"/>
    </row>
    <row r="6" spans="1:48" ht="12.75">
      <c r="A6" s="4">
        <v>-1</v>
      </c>
      <c r="B6" s="5"/>
      <c r="C6" s="4" t="s">
        <v>28</v>
      </c>
      <c r="D6" s="6"/>
      <c r="E6" s="4"/>
      <c r="F6" s="5"/>
      <c r="G6" s="4"/>
      <c r="H6" s="6"/>
      <c r="I6" s="7"/>
      <c r="J6" s="7"/>
      <c r="K6" s="7"/>
      <c r="L6" s="7"/>
      <c r="M6" s="6"/>
      <c r="N6" s="6"/>
      <c r="O6" s="6"/>
      <c r="P6" s="7"/>
      <c r="Q6" s="10"/>
      <c r="R6" s="10"/>
      <c r="S6" s="10"/>
      <c r="T6" s="10"/>
      <c r="U6" s="10"/>
      <c r="Y6" s="5"/>
      <c r="Z6" s="5"/>
      <c r="AA6" s="5"/>
      <c r="AB6" s="5"/>
      <c r="AG6" s="28"/>
      <c r="AH6" s="305"/>
      <c r="AI6" s="89"/>
      <c r="AJ6" s="296"/>
      <c r="AK6" s="296"/>
      <c r="AL6" s="89"/>
      <c r="AM6" s="296"/>
      <c r="AN6" s="296"/>
      <c r="AO6" s="296"/>
      <c r="AP6" s="11">
        <f>SUM(AT27:AT50)</f>
        <v>3132</v>
      </c>
      <c r="AQ6" s="56">
        <f>SUM(AP6)</f>
        <v>3132</v>
      </c>
      <c r="AR6" s="56">
        <f>SUM(AQ6)</f>
        <v>3132</v>
      </c>
      <c r="AS6" s="56">
        <f>SUM(AR6)</f>
        <v>3132</v>
      </c>
      <c r="AT6" s="56">
        <f>SUM(AS6)</f>
        <v>3132</v>
      </c>
      <c r="AU6" s="296"/>
      <c r="AV6" s="296"/>
    </row>
    <row r="7" spans="1:48" ht="12.75">
      <c r="A7" s="9">
        <v>0</v>
      </c>
      <c r="B7" s="5"/>
      <c r="C7" s="288" t="s">
        <v>440</v>
      </c>
      <c r="D7" s="6"/>
      <c r="E7" s="6"/>
      <c r="F7" s="6"/>
      <c r="G7" s="6"/>
      <c r="H7" s="6"/>
      <c r="I7" s="7"/>
      <c r="J7" s="7"/>
      <c r="K7" s="7"/>
      <c r="L7" s="7"/>
      <c r="M7" s="6"/>
      <c r="N7" s="6"/>
      <c r="O7" s="6"/>
      <c r="P7" s="7"/>
      <c r="Q7" s="10"/>
      <c r="R7" s="10"/>
      <c r="S7" s="10"/>
      <c r="T7" s="10"/>
      <c r="U7" s="10"/>
      <c r="Y7" s="5"/>
      <c r="Z7" s="5"/>
      <c r="AA7" s="5"/>
      <c r="AB7" s="5"/>
      <c r="AG7" s="28"/>
      <c r="AH7" s="305"/>
      <c r="AI7" s="89"/>
      <c r="AJ7" s="89"/>
      <c r="AK7" s="296"/>
      <c r="AL7" s="89"/>
      <c r="AM7" s="296"/>
      <c r="AN7" s="296"/>
      <c r="AO7" s="296"/>
      <c r="AP7" s="104">
        <f>SUM(AR50:AS50,AN33:AS33)</f>
        <v>15285</v>
      </c>
      <c r="AQ7" s="57">
        <f>SUM(AP7)</f>
        <v>15285</v>
      </c>
      <c r="AR7" s="1229">
        <f>SUM(AQ7:AQ9)</f>
        <v>15746</v>
      </c>
      <c r="AS7" s="1159">
        <f>SUM(AR7:AR12)</f>
        <v>17769</v>
      </c>
      <c r="AT7" s="1162">
        <f>SUM(AS7:AS13)</f>
        <v>17769</v>
      </c>
      <c r="AU7" s="296"/>
      <c r="AV7" s="296"/>
    </row>
    <row r="8" spans="1:48" ht="12.75">
      <c r="A8" s="345" t="s">
        <v>336</v>
      </c>
      <c r="B8" s="13"/>
      <c r="C8" s="258" t="s">
        <v>288</v>
      </c>
      <c r="D8" s="258"/>
      <c r="E8" s="258"/>
      <c r="F8" s="258"/>
      <c r="G8" s="258"/>
      <c r="H8" s="14"/>
      <c r="I8" s="19"/>
      <c r="J8" s="19"/>
      <c r="K8" s="19"/>
      <c r="L8" s="19"/>
      <c r="M8" s="14"/>
      <c r="N8" s="14"/>
      <c r="O8" s="14"/>
      <c r="P8" s="19"/>
      <c r="Q8" s="15"/>
      <c r="R8" s="15"/>
      <c r="S8" s="15"/>
      <c r="T8" s="15"/>
      <c r="U8" s="15"/>
      <c r="Y8" s="5"/>
      <c r="Z8" s="5"/>
      <c r="AA8" s="5"/>
      <c r="AB8" s="5"/>
      <c r="AG8" s="28"/>
      <c r="AH8" s="296"/>
      <c r="AI8" s="296"/>
      <c r="AJ8" s="296"/>
      <c r="AK8" s="296"/>
      <c r="AL8" s="296"/>
      <c r="AM8" s="296"/>
      <c r="AN8" s="296"/>
      <c r="AO8" s="296"/>
      <c r="AP8" s="17">
        <f>SUM(AN28:AS28)</f>
        <v>146</v>
      </c>
      <c r="AQ8" s="1229">
        <f>SUM(AP8:AP9)</f>
        <v>461</v>
      </c>
      <c r="AR8" s="1165"/>
      <c r="AS8" s="1160"/>
      <c r="AT8" s="1163"/>
      <c r="AU8" s="296"/>
      <c r="AV8" s="296"/>
    </row>
    <row r="9" spans="1:48" ht="12.75">
      <c r="A9" s="74">
        <v>52</v>
      </c>
      <c r="B9" s="13"/>
      <c r="C9" s="347" t="s">
        <v>439</v>
      </c>
      <c r="D9" s="258"/>
      <c r="E9" s="258"/>
      <c r="F9" s="258"/>
      <c r="G9" s="258"/>
      <c r="H9" s="14"/>
      <c r="I9" s="19"/>
      <c r="J9" s="19"/>
      <c r="K9" s="19"/>
      <c r="L9" s="19"/>
      <c r="M9" s="14"/>
      <c r="N9" s="14"/>
      <c r="O9" s="14"/>
      <c r="P9" s="19"/>
      <c r="Q9" s="15"/>
      <c r="R9" s="15"/>
      <c r="S9" s="15"/>
      <c r="T9" s="15"/>
      <c r="U9" s="15"/>
      <c r="Y9" s="259"/>
      <c r="Z9" s="259"/>
      <c r="AA9" s="259"/>
      <c r="AB9" s="259"/>
      <c r="AG9" s="28"/>
      <c r="AH9" s="296"/>
      <c r="AI9" s="89"/>
      <c r="AJ9" s="89"/>
      <c r="AK9" s="296"/>
      <c r="AL9" s="89"/>
      <c r="AM9" s="296"/>
      <c r="AN9" s="296"/>
      <c r="AO9" s="296"/>
      <c r="AP9" s="191">
        <f>SUM(AN27:AS27,AN38:AS38)</f>
        <v>315</v>
      </c>
      <c r="AQ9" s="1230"/>
      <c r="AR9" s="1230"/>
      <c r="AS9" s="1160"/>
      <c r="AT9" s="1163"/>
      <c r="AU9" s="296"/>
      <c r="AV9" s="296"/>
    </row>
    <row r="10" spans="1:48" ht="12.75">
      <c r="A10" s="345" t="s">
        <v>339</v>
      </c>
      <c r="B10" s="13"/>
      <c r="C10" s="258" t="s">
        <v>355</v>
      </c>
      <c r="D10" s="258"/>
      <c r="E10" s="258"/>
      <c r="F10" s="258"/>
      <c r="G10" s="258"/>
      <c r="H10" s="14"/>
      <c r="I10" s="19"/>
      <c r="J10" s="19"/>
      <c r="K10" s="19"/>
      <c r="L10" s="19"/>
      <c r="M10" s="14"/>
      <c r="N10" s="14"/>
      <c r="O10" s="14"/>
      <c r="P10" s="19"/>
      <c r="Q10" s="15"/>
      <c r="R10" s="15"/>
      <c r="S10" s="15"/>
      <c r="T10" s="15"/>
      <c r="U10" s="15"/>
      <c r="Y10" s="5"/>
      <c r="Z10" s="5"/>
      <c r="AA10" s="5"/>
      <c r="AB10" s="5"/>
      <c r="AG10" s="28"/>
      <c r="AH10" s="296"/>
      <c r="AI10" s="296"/>
      <c r="AJ10" s="296"/>
      <c r="AK10" s="296"/>
      <c r="AL10" s="296"/>
      <c r="AM10" s="296"/>
      <c r="AN10" s="296"/>
      <c r="AO10" s="296"/>
      <c r="AP10" s="101">
        <f>SUM(AN29:AS29,AN30:AS30,AN34:AS35,AN32:AS32)</f>
        <v>104</v>
      </c>
      <c r="AQ10" s="102">
        <f>AP10</f>
        <v>104</v>
      </c>
      <c r="AR10" s="1229">
        <f>SUM(AQ10:AQ12)</f>
        <v>2023</v>
      </c>
      <c r="AS10" s="1160"/>
      <c r="AT10" s="1163"/>
      <c r="AU10" s="296"/>
      <c r="AV10" s="296"/>
    </row>
    <row r="11" spans="1:48" ht="12.75">
      <c r="A11" s="74">
        <v>20000</v>
      </c>
      <c r="B11" s="13"/>
      <c r="C11" s="347" t="s">
        <v>356</v>
      </c>
      <c r="D11" s="258"/>
      <c r="E11" s="258"/>
      <c r="F11" s="258"/>
      <c r="G11" s="258"/>
      <c r="H11" s="14"/>
      <c r="I11" s="19"/>
      <c r="J11" s="19"/>
      <c r="K11" s="19"/>
      <c r="L11" s="19"/>
      <c r="M11" s="14"/>
      <c r="N11" s="14"/>
      <c r="O11" s="14"/>
      <c r="P11" s="19"/>
      <c r="Q11" s="15"/>
      <c r="R11" s="15"/>
      <c r="S11" s="15"/>
      <c r="T11" s="15"/>
      <c r="U11" s="15"/>
      <c r="Y11" s="5"/>
      <c r="Z11" s="5"/>
      <c r="AA11" s="5"/>
      <c r="AB11" s="5"/>
      <c r="AG11" s="28"/>
      <c r="AH11" s="296"/>
      <c r="AI11" s="296"/>
      <c r="AJ11" s="296"/>
      <c r="AK11" s="296"/>
      <c r="AL11" s="296"/>
      <c r="AM11" s="296"/>
      <c r="AN11" s="296"/>
      <c r="AO11" s="296"/>
      <c r="AP11" s="16">
        <f>SUM(AN44:AS44,AN49:AS49)</f>
        <v>1902</v>
      </c>
      <c r="AQ11" s="1229">
        <f>SUM(AP11:AP12)</f>
        <v>1919</v>
      </c>
      <c r="AR11" s="1231"/>
      <c r="AS11" s="1160"/>
      <c r="AT11" s="1163"/>
      <c r="AU11" s="296"/>
      <c r="AV11" s="296"/>
    </row>
    <row r="12" spans="1:48" ht="12.75">
      <c r="A12" s="345" t="s">
        <v>345</v>
      </c>
      <c r="B12" s="13"/>
      <c r="C12" s="258" t="s">
        <v>429</v>
      </c>
      <c r="D12" s="258"/>
      <c r="E12" s="258"/>
      <c r="F12" s="258"/>
      <c r="G12" s="258"/>
      <c r="H12" s="14"/>
      <c r="I12" s="19"/>
      <c r="J12" s="19"/>
      <c r="K12" s="19"/>
      <c r="L12" s="19"/>
      <c r="M12" s="14"/>
      <c r="N12" s="14"/>
      <c r="O12" s="14"/>
      <c r="P12" s="19"/>
      <c r="Q12" s="15"/>
      <c r="R12" s="15"/>
      <c r="S12" s="15"/>
      <c r="T12" s="15"/>
      <c r="U12" s="15"/>
      <c r="Y12" s="5"/>
      <c r="Z12" s="5"/>
      <c r="AA12" s="5"/>
      <c r="AB12" s="5"/>
      <c r="AG12" s="28"/>
      <c r="AH12" s="296"/>
      <c r="AI12" s="296"/>
      <c r="AJ12" s="296"/>
      <c r="AK12" s="296"/>
      <c r="AL12" s="296"/>
      <c r="AM12" s="296"/>
      <c r="AN12" s="296"/>
      <c r="AO12" s="296"/>
      <c r="AP12" s="191">
        <f>SUM(AN39:AS41,AN45:AS46,AN43:AS43)</f>
        <v>17</v>
      </c>
      <c r="AQ12" s="1230"/>
      <c r="AR12" s="1231"/>
      <c r="AS12" s="1161"/>
      <c r="AT12" s="1163"/>
      <c r="AU12" s="296"/>
      <c r="AV12" s="296"/>
    </row>
    <row r="13" spans="1:48" ht="12.75" customHeight="1">
      <c r="A13" s="23" t="s">
        <v>29</v>
      </c>
      <c r="B13" s="5"/>
      <c r="C13" s="4" t="s">
        <v>30</v>
      </c>
      <c r="E13" s="23"/>
      <c r="F13" s="5"/>
      <c r="G13" s="4"/>
      <c r="I13" s="2"/>
      <c r="J13" s="2"/>
      <c r="K13" s="2"/>
      <c r="L13" s="2"/>
      <c r="P13" s="2"/>
      <c r="Q13" s="22"/>
      <c r="R13" s="22"/>
      <c r="S13" s="22"/>
      <c r="T13" s="22"/>
      <c r="U13" s="22"/>
      <c r="Y13" s="5"/>
      <c r="Z13" s="5"/>
      <c r="AA13" s="5"/>
      <c r="AB13" s="5"/>
      <c r="AG13" s="28"/>
      <c r="AH13" s="296"/>
      <c r="AI13" s="296"/>
      <c r="AJ13" s="296"/>
      <c r="AK13" s="296"/>
      <c r="AL13" s="296"/>
      <c r="AM13" s="296"/>
      <c r="AN13" s="296"/>
      <c r="AO13" s="296"/>
      <c r="AP13" s="24">
        <f>SUM(AN31:AS31,AN36:AS37,AN42:AS42,AN47:AS48,AN50:AQ50)</f>
        <v>0</v>
      </c>
      <c r="AQ13" s="58">
        <f>SUM(AP13)</f>
        <v>0</v>
      </c>
      <c r="AR13" s="58">
        <f>SUM(AQ13)</f>
        <v>0</v>
      </c>
      <c r="AS13" s="58">
        <f>SUM(AR13)</f>
        <v>0</v>
      </c>
      <c r="AT13" s="1164"/>
      <c r="AU13" s="296"/>
      <c r="AV13" s="296"/>
    </row>
    <row r="14" spans="1:48" ht="13.5" thickBot="1">
      <c r="A14" s="20"/>
      <c r="B14" s="21"/>
      <c r="E14" s="20"/>
      <c r="F14" s="21"/>
      <c r="I14" s="2"/>
      <c r="J14" s="2"/>
      <c r="K14" s="2"/>
      <c r="L14" s="2"/>
      <c r="P14" s="2"/>
      <c r="Q14" s="25"/>
      <c r="R14" s="25"/>
      <c r="S14" s="25"/>
      <c r="T14" s="25"/>
      <c r="U14" s="25"/>
      <c r="Y14" s="26"/>
      <c r="Z14" s="26"/>
      <c r="AA14" s="26"/>
      <c r="AB14" s="26"/>
      <c r="AG14" s="28"/>
      <c r="AH14" s="296"/>
      <c r="AI14" s="89"/>
      <c r="AJ14" s="89"/>
      <c r="AK14" s="296"/>
      <c r="AL14" s="89"/>
      <c r="AM14" s="296"/>
      <c r="AN14" s="296"/>
      <c r="AO14" s="296"/>
      <c r="AP14" s="123"/>
      <c r="AQ14" s="123"/>
      <c r="AR14" s="123"/>
      <c r="AS14" s="123"/>
      <c r="AT14" s="122">
        <f>SUM(AT6:AT13)</f>
        <v>20901</v>
      </c>
      <c r="AU14" s="296"/>
      <c r="AV14" s="296"/>
    </row>
    <row r="15" spans="1:46" ht="13.5" thickTop="1">
      <c r="A15" s="20"/>
      <c r="B15" s="21"/>
      <c r="E15" s="20"/>
      <c r="F15" s="21"/>
      <c r="I15" s="2"/>
      <c r="J15" s="2"/>
      <c r="K15" s="2"/>
      <c r="L15" s="2"/>
      <c r="P15" s="2"/>
      <c r="Q15" s="25"/>
      <c r="R15" s="25"/>
      <c r="S15" s="25"/>
      <c r="T15" s="25"/>
      <c r="U15" s="25"/>
      <c r="Y15" s="26"/>
      <c r="Z15" s="26"/>
      <c r="AA15" s="26"/>
      <c r="AB15" s="26"/>
      <c r="AC15" s="26"/>
      <c r="AD15" s="276"/>
      <c r="AE15" s="276"/>
      <c r="AG15" s="28"/>
      <c r="AH15" s="296"/>
      <c r="AI15" s="89"/>
      <c r="AJ15" s="89"/>
      <c r="AK15" s="296"/>
      <c r="AL15" s="89"/>
      <c r="AM15" s="296"/>
      <c r="AN15" s="296"/>
      <c r="AO15" s="296"/>
      <c r="AP15" s="296"/>
      <c r="AQ15" s="296"/>
      <c r="AR15" s="296"/>
      <c r="AS15" s="296"/>
      <c r="AT15" s="296"/>
    </row>
    <row r="16" spans="1:46" ht="12.75">
      <c r="A16" s="992" t="s">
        <v>435</v>
      </c>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2"/>
      <c r="AR16" s="992"/>
      <c r="AS16" s="992"/>
      <c r="AT16" s="992"/>
    </row>
    <row r="17" spans="1:46" ht="69.75" customHeight="1">
      <c r="A17" s="950" t="s">
        <v>434</v>
      </c>
      <c r="B17" s="950"/>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950"/>
      <c r="AD17" s="950"/>
      <c r="AE17" s="950"/>
      <c r="AF17" s="950"/>
      <c r="AG17" s="950"/>
      <c r="AH17" s="950"/>
      <c r="AI17" s="950"/>
      <c r="AJ17" s="950"/>
      <c r="AK17" s="950"/>
      <c r="AL17" s="950"/>
      <c r="AM17" s="950"/>
      <c r="AN17" s="950"/>
      <c r="AO17" s="950"/>
      <c r="AP17" s="950"/>
      <c r="AQ17" s="950"/>
      <c r="AR17" s="950"/>
      <c r="AS17" s="950"/>
      <c r="AT17" s="950"/>
    </row>
    <row r="18" spans="1:46" ht="13.5" thickBot="1">
      <c r="A18" s="506"/>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G18" s="28"/>
      <c r="AH18" s="296"/>
      <c r="AI18" s="296"/>
      <c r="AJ18" s="296"/>
      <c r="AK18" s="296"/>
      <c r="AL18" s="296"/>
      <c r="AM18" s="296"/>
      <c r="AN18" s="296"/>
      <c r="AO18" s="296"/>
      <c r="AP18" s="296"/>
      <c r="AQ18" s="296"/>
      <c r="AR18" s="296"/>
      <c r="AS18" s="296"/>
      <c r="AT18" s="296"/>
    </row>
    <row r="19" spans="1:48" ht="12.75" customHeight="1">
      <c r="A19" s="1" t="s">
        <v>489</v>
      </c>
      <c r="B19" s="21"/>
      <c r="C19"/>
      <c r="D19"/>
      <c r="E19" s="20"/>
      <c r="F19" s="21"/>
      <c r="G19"/>
      <c r="H19"/>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68"/>
      <c r="AG19" s="1024" t="s">
        <v>44</v>
      </c>
      <c r="AH19" s="1288"/>
      <c r="AI19" s="1288"/>
      <c r="AJ19" s="1288"/>
      <c r="AK19" s="1288"/>
      <c r="AL19" s="1288"/>
      <c r="AM19" s="1288"/>
      <c r="AN19" s="1017" t="s">
        <v>44</v>
      </c>
      <c r="AO19" s="986"/>
      <c r="AP19" s="986"/>
      <c r="AQ19" s="986"/>
      <c r="AR19" s="986"/>
      <c r="AS19" s="986"/>
      <c r="AT19" s="987"/>
      <c r="AV19" s="8"/>
    </row>
    <row r="20" spans="1:46" ht="12.75">
      <c r="A20" s="20"/>
      <c r="B20" s="21"/>
      <c r="C20"/>
      <c r="D20"/>
      <c r="E20" s="20"/>
      <c r="F20" s="21"/>
      <c r="G20"/>
      <c r="H2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68"/>
      <c r="AG20" s="1025" t="s">
        <v>45</v>
      </c>
      <c r="AH20" s="1256"/>
      <c r="AI20" s="1256"/>
      <c r="AJ20" s="1256"/>
      <c r="AK20" s="1256"/>
      <c r="AL20" s="1256"/>
      <c r="AM20" s="1256"/>
      <c r="AN20" s="1019" t="s">
        <v>45</v>
      </c>
      <c r="AO20" s="967"/>
      <c r="AP20" s="967"/>
      <c r="AQ20" s="967"/>
      <c r="AR20" s="967"/>
      <c r="AS20" s="967"/>
      <c r="AT20" s="988"/>
    </row>
    <row r="21" spans="1:55" ht="12.75">
      <c r="A21" s="20"/>
      <c r="B21" s="21"/>
      <c r="C21"/>
      <c r="D21"/>
      <c r="E21" s="20"/>
      <c r="F21" s="21"/>
      <c r="G21"/>
      <c r="H21"/>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68"/>
      <c r="AG21" s="1025" t="s">
        <v>46</v>
      </c>
      <c r="AH21" s="1256"/>
      <c r="AI21" s="1256"/>
      <c r="AJ21" s="1256"/>
      <c r="AK21" s="1256"/>
      <c r="AL21" s="1268"/>
      <c r="AM21" s="650" t="s">
        <v>48</v>
      </c>
      <c r="AN21" s="1019" t="s">
        <v>46</v>
      </c>
      <c r="AO21" s="967"/>
      <c r="AP21" s="967"/>
      <c r="AQ21" s="967"/>
      <c r="AR21" s="967"/>
      <c r="AS21" s="968"/>
      <c r="AT21" s="29" t="s">
        <v>48</v>
      </c>
      <c r="AW21" s="304"/>
      <c r="AX21" s="304"/>
      <c r="AY21" s="304"/>
      <c r="AZ21" s="304"/>
      <c r="BA21" s="304"/>
      <c r="BB21" s="304"/>
      <c r="BC21" s="304"/>
    </row>
    <row r="22" spans="1:55" ht="12.75" customHeight="1">
      <c r="A22" s="20"/>
      <c r="B22" s="21"/>
      <c r="C22"/>
      <c r="D22"/>
      <c r="E22" s="20"/>
      <c r="F22" s="21"/>
      <c r="G22"/>
      <c r="H22"/>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68"/>
      <c r="AG22" s="1026" t="s">
        <v>47</v>
      </c>
      <c r="AH22" s="1257"/>
      <c r="AI22" s="1257"/>
      <c r="AJ22" s="1257"/>
      <c r="AK22" s="1257"/>
      <c r="AL22" s="1269"/>
      <c r="AM22" s="1027" t="s">
        <v>49</v>
      </c>
      <c r="AN22" s="1021" t="s">
        <v>47</v>
      </c>
      <c r="AO22" s="969"/>
      <c r="AP22" s="969"/>
      <c r="AQ22" s="969"/>
      <c r="AR22" s="969"/>
      <c r="AS22" s="970"/>
      <c r="AT22" s="971" t="s">
        <v>49</v>
      </c>
      <c r="AW22" s="303"/>
      <c r="AX22" s="303"/>
      <c r="AY22" s="303"/>
      <c r="AZ22" s="303"/>
      <c r="BA22" s="303"/>
      <c r="BB22" s="303"/>
      <c r="BC22" s="303"/>
    </row>
    <row r="23" spans="9:55" ht="12.75" customHeight="1">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68"/>
      <c r="AG23" s="1276" t="s">
        <v>32</v>
      </c>
      <c r="AH23" s="1277"/>
      <c r="AI23" s="1277"/>
      <c r="AJ23" s="1277"/>
      <c r="AK23" s="1277"/>
      <c r="AL23" s="1278"/>
      <c r="AM23" s="1027"/>
      <c r="AN23" s="978" t="s">
        <v>32</v>
      </c>
      <c r="AO23" s="831"/>
      <c r="AP23" s="831"/>
      <c r="AQ23" s="831"/>
      <c r="AR23" s="831"/>
      <c r="AS23" s="832"/>
      <c r="AT23" s="971"/>
      <c r="AW23" s="303"/>
      <c r="AX23" s="303"/>
      <c r="AY23" s="303"/>
      <c r="AZ23" s="303"/>
      <c r="BA23" s="303"/>
      <c r="BB23" s="303"/>
      <c r="BC23" s="302"/>
    </row>
    <row r="24" spans="9:55" ht="12.75" customHeight="1">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68"/>
      <c r="AG24" s="833" t="s">
        <v>68</v>
      </c>
      <c r="AH24" s="1256"/>
      <c r="AI24" s="1256"/>
      <c r="AJ24" s="1256"/>
      <c r="AK24" s="1256"/>
      <c r="AL24" s="1268"/>
      <c r="AM24" s="1027"/>
      <c r="AN24" s="979" t="s">
        <v>68</v>
      </c>
      <c r="AO24" s="834"/>
      <c r="AP24" s="834"/>
      <c r="AQ24" s="834"/>
      <c r="AR24" s="834"/>
      <c r="AS24" s="835"/>
      <c r="AT24" s="971"/>
      <c r="AW24" s="303"/>
      <c r="AX24" s="303"/>
      <c r="AY24" s="303"/>
      <c r="AZ24" s="303"/>
      <c r="BA24" s="303"/>
      <c r="BB24" s="303"/>
      <c r="BC24" s="303"/>
    </row>
    <row r="25" spans="9:63" ht="12.75">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68"/>
      <c r="AG25" s="135" t="s">
        <v>104</v>
      </c>
      <c r="AH25" s="31" t="s">
        <v>105</v>
      </c>
      <c r="AI25" s="61">
        <v>9</v>
      </c>
      <c r="AJ25" s="61">
        <v>10</v>
      </c>
      <c r="AK25" s="61" t="s">
        <v>70</v>
      </c>
      <c r="AL25" s="61">
        <v>19</v>
      </c>
      <c r="AM25" s="1027"/>
      <c r="AN25" s="693" t="s">
        <v>104</v>
      </c>
      <c r="AO25" s="31" t="s">
        <v>105</v>
      </c>
      <c r="AP25" s="61">
        <v>9</v>
      </c>
      <c r="AQ25" s="61">
        <v>10</v>
      </c>
      <c r="AR25" s="299" t="s">
        <v>70</v>
      </c>
      <c r="AS25" s="137">
        <v>19</v>
      </c>
      <c r="AT25" s="971"/>
      <c r="AW25" s="301"/>
      <c r="AX25" s="301"/>
      <c r="AY25" s="301"/>
      <c r="AZ25" s="301"/>
      <c r="BA25" s="301"/>
      <c r="BB25" s="321"/>
      <c r="BC25" s="321"/>
      <c r="BD25" s="89"/>
      <c r="BE25" s="321"/>
      <c r="BF25" s="321"/>
      <c r="BG25" s="300"/>
      <c r="BI25" s="300"/>
      <c r="BJ25" s="300"/>
      <c r="BK25" s="27"/>
    </row>
    <row r="26" spans="9:63" ht="45" customHeight="1" thickBot="1">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81"/>
      <c r="AG26" s="32" t="s">
        <v>106</v>
      </c>
      <c r="AH26" s="30" t="s">
        <v>107</v>
      </c>
      <c r="AI26" s="30" t="s">
        <v>108</v>
      </c>
      <c r="AJ26" s="30" t="s">
        <v>34</v>
      </c>
      <c r="AK26" s="108" t="s">
        <v>71</v>
      </c>
      <c r="AL26" s="108" t="s">
        <v>43</v>
      </c>
      <c r="AM26" s="1275"/>
      <c r="AN26" s="679" t="s">
        <v>106</v>
      </c>
      <c r="AO26" s="30" t="s">
        <v>107</v>
      </c>
      <c r="AP26" s="30" t="s">
        <v>108</v>
      </c>
      <c r="AQ26" s="30" t="s">
        <v>34</v>
      </c>
      <c r="AR26" s="314" t="s">
        <v>71</v>
      </c>
      <c r="AS26" s="108" t="s">
        <v>43</v>
      </c>
      <c r="AT26" s="971"/>
      <c r="AW26" s="302"/>
      <c r="AX26" s="302"/>
      <c r="AY26" s="302"/>
      <c r="AZ26" s="302"/>
      <c r="BA26" s="302"/>
      <c r="BB26" s="321"/>
      <c r="BC26" s="321"/>
      <c r="BE26" s="300"/>
      <c r="BF26" s="300"/>
      <c r="BG26" s="300"/>
      <c r="BI26" s="300"/>
      <c r="BJ26" s="300"/>
      <c r="BK26" s="27"/>
    </row>
    <row r="27" spans="1:122" ht="27.75" customHeight="1">
      <c r="A27" s="1183" t="s">
        <v>315</v>
      </c>
      <c r="B27" s="1183" t="s">
        <v>304</v>
      </c>
      <c r="C27" s="1258" t="s">
        <v>96</v>
      </c>
      <c r="D27" s="1266" t="s">
        <v>233</v>
      </c>
      <c r="E27" s="1183" t="s">
        <v>341</v>
      </c>
      <c r="F27" s="1183" t="s">
        <v>342</v>
      </c>
      <c r="G27" s="1258">
        <v>0</v>
      </c>
      <c r="H27" s="1260" t="s">
        <v>194</v>
      </c>
      <c r="I27" s="1262" t="s">
        <v>351</v>
      </c>
      <c r="J27" s="1183" t="s">
        <v>317</v>
      </c>
      <c r="K27" s="244" t="s">
        <v>96</v>
      </c>
      <c r="L27" s="255" t="s">
        <v>318</v>
      </c>
      <c r="M27" s="250"/>
      <c r="N27" s="248"/>
      <c r="O27" s="127"/>
      <c r="P27" s="95"/>
      <c r="Q27" s="66"/>
      <c r="R27" s="67"/>
      <c r="S27" s="127"/>
      <c r="T27" s="95"/>
      <c r="U27" s="95"/>
      <c r="V27" s="95"/>
      <c r="W27" s="95"/>
      <c r="X27" s="95"/>
      <c r="Y27" s="95"/>
      <c r="Z27" s="95"/>
      <c r="AA27" s="95"/>
      <c r="AB27" s="95"/>
      <c r="AC27" s="66"/>
      <c r="AD27" s="67"/>
      <c r="AE27" s="127"/>
      <c r="AF27" s="133"/>
      <c r="AG27" s="1272">
        <v>52</v>
      </c>
      <c r="AH27" s="1273"/>
      <c r="AI27" s="1273"/>
      <c r="AJ27" s="1273"/>
      <c r="AK27" s="1273"/>
      <c r="AL27" s="1274"/>
      <c r="AM27" s="1156">
        <v>-1</v>
      </c>
      <c r="AN27" s="685">
        <v>290</v>
      </c>
      <c r="AO27" s="142">
        <v>0</v>
      </c>
      <c r="AP27" s="142">
        <v>0</v>
      </c>
      <c r="AQ27" s="142">
        <v>0</v>
      </c>
      <c r="AR27" s="142">
        <v>12</v>
      </c>
      <c r="AS27" s="120">
        <v>0</v>
      </c>
      <c r="AT27" s="671">
        <v>0</v>
      </c>
      <c r="AU27" s="89"/>
      <c r="AV27" s="307"/>
      <c r="AW27" s="308"/>
      <c r="AX27" s="309"/>
      <c r="AY27" s="308"/>
      <c r="AZ27" s="312"/>
      <c r="BA27" s="312"/>
      <c r="BB27" s="321"/>
      <c r="BC27" s="321"/>
      <c r="BD27" s="50"/>
      <c r="BE27" s="321"/>
      <c r="BF27" s="321"/>
      <c r="BG27" s="309"/>
      <c r="BI27" s="300"/>
      <c r="BJ27" s="300"/>
      <c r="BK27" s="27"/>
      <c r="DO27" s="8"/>
      <c r="DP27" s="8"/>
      <c r="DQ27" s="8"/>
      <c r="DR27" s="8"/>
    </row>
    <row r="28" spans="1:122" ht="51.75" customHeight="1">
      <c r="A28" s="1184"/>
      <c r="B28" s="1184"/>
      <c r="C28" s="1197"/>
      <c r="D28" s="1187"/>
      <c r="E28" s="1256"/>
      <c r="F28" s="1256"/>
      <c r="G28" s="1197"/>
      <c r="H28" s="1261"/>
      <c r="I28" s="1199"/>
      <c r="J28" s="1184"/>
      <c r="K28" s="1196">
        <v>0</v>
      </c>
      <c r="L28" s="1206" t="s">
        <v>194</v>
      </c>
      <c r="M28" s="1270" t="s">
        <v>0</v>
      </c>
      <c r="N28" s="1271" t="s">
        <v>436</v>
      </c>
      <c r="O28" s="1232">
        <v>0</v>
      </c>
      <c r="P28" s="1206" t="s">
        <v>194</v>
      </c>
      <c r="Q28" s="1175" t="s">
        <v>352</v>
      </c>
      <c r="R28" s="1170" t="s">
        <v>319</v>
      </c>
      <c r="S28" s="1232" t="s">
        <v>96</v>
      </c>
      <c r="T28" s="1206" t="s">
        <v>233</v>
      </c>
      <c r="U28" s="1175" t="s">
        <v>353</v>
      </c>
      <c r="V28" s="1170" t="s">
        <v>6</v>
      </c>
      <c r="W28" s="1232" t="s">
        <v>96</v>
      </c>
      <c r="X28" s="1263" t="s">
        <v>233</v>
      </c>
      <c r="Y28" s="1170" t="s">
        <v>352</v>
      </c>
      <c r="Z28" s="1170" t="s">
        <v>319</v>
      </c>
      <c r="AA28" s="1232">
        <v>1</v>
      </c>
      <c r="AB28" s="1206" t="s">
        <v>119</v>
      </c>
      <c r="AC28" s="1175" t="s">
        <v>354</v>
      </c>
      <c r="AD28" s="1170" t="s">
        <v>320</v>
      </c>
      <c r="AE28" s="98">
        <v>0</v>
      </c>
      <c r="AF28" s="134" t="s">
        <v>321</v>
      </c>
      <c r="AG28" s="1279" t="s">
        <v>357</v>
      </c>
      <c r="AH28" s="1280"/>
      <c r="AI28" s="1280"/>
      <c r="AJ28" s="1280"/>
      <c r="AK28" s="1280"/>
      <c r="AL28" s="1281"/>
      <c r="AM28" s="1157"/>
      <c r="AN28" s="686">
        <v>105</v>
      </c>
      <c r="AO28" s="150">
        <v>0</v>
      </c>
      <c r="AP28" s="150">
        <v>0</v>
      </c>
      <c r="AQ28" s="150">
        <v>0</v>
      </c>
      <c r="AR28" s="150">
        <v>39</v>
      </c>
      <c r="AS28" s="151">
        <v>2</v>
      </c>
      <c r="AT28" s="672">
        <v>0</v>
      </c>
      <c r="AU28" s="89"/>
      <c r="AV28" s="307"/>
      <c r="AW28" s="300"/>
      <c r="AX28" s="300"/>
      <c r="AY28" s="300"/>
      <c r="AZ28" s="300"/>
      <c r="BA28" s="300"/>
      <c r="BB28" s="321"/>
      <c r="BC28" s="321"/>
      <c r="BD28" s="27"/>
      <c r="BE28" s="321"/>
      <c r="BF28" s="321"/>
      <c r="BG28" s="300"/>
      <c r="BI28" s="300"/>
      <c r="BJ28" s="300"/>
      <c r="BK28" s="27"/>
      <c r="DO28" s="8"/>
      <c r="DP28" s="8"/>
      <c r="DQ28" s="8"/>
      <c r="DR28" s="8"/>
    </row>
    <row r="29" spans="1:118" s="325" customFormat="1" ht="51" customHeight="1">
      <c r="A29" s="1184"/>
      <c r="B29" s="1184"/>
      <c r="C29" s="1197"/>
      <c r="D29" s="1187"/>
      <c r="E29" s="1256"/>
      <c r="F29" s="1256"/>
      <c r="G29" s="1197"/>
      <c r="H29" s="1261"/>
      <c r="I29" s="1199"/>
      <c r="J29" s="1184"/>
      <c r="K29" s="1197"/>
      <c r="L29" s="1207"/>
      <c r="M29" s="1270"/>
      <c r="N29" s="1271"/>
      <c r="O29" s="1233"/>
      <c r="P29" s="1207"/>
      <c r="Q29" s="1199"/>
      <c r="R29" s="1184"/>
      <c r="S29" s="1233"/>
      <c r="T29" s="1207"/>
      <c r="U29" s="1199"/>
      <c r="V29" s="1184"/>
      <c r="W29" s="1233"/>
      <c r="X29" s="1264"/>
      <c r="Y29" s="1184"/>
      <c r="Z29" s="1184"/>
      <c r="AA29" s="1234"/>
      <c r="AB29" s="1224"/>
      <c r="AC29" s="1176"/>
      <c r="AD29" s="1171"/>
      <c r="AE29" s="317" t="s">
        <v>96</v>
      </c>
      <c r="AF29" s="508" t="s">
        <v>322</v>
      </c>
      <c r="AG29" s="1282" t="s">
        <v>360</v>
      </c>
      <c r="AH29" s="1283"/>
      <c r="AI29" s="1283"/>
      <c r="AJ29" s="1283"/>
      <c r="AK29" s="1283"/>
      <c r="AL29" s="1284"/>
      <c r="AM29" s="1157"/>
      <c r="AN29" s="694"/>
      <c r="AO29" s="342"/>
      <c r="AP29" s="342"/>
      <c r="AQ29" s="342"/>
      <c r="AR29" s="342"/>
      <c r="AS29" s="346"/>
      <c r="AT29" s="672"/>
      <c r="AU29" s="319"/>
      <c r="AV29" s="307"/>
      <c r="AW29" s="300"/>
      <c r="AX29" s="300"/>
      <c r="AY29" s="300"/>
      <c r="AZ29" s="300"/>
      <c r="BA29" s="300"/>
      <c r="BB29" s="321"/>
      <c r="BC29" s="321"/>
      <c r="BD29" s="27"/>
      <c r="BE29" s="321"/>
      <c r="BF29" s="321"/>
      <c r="BG29" s="300"/>
      <c r="BH29" s="323"/>
      <c r="BI29" s="321"/>
      <c r="BJ29" s="321"/>
      <c r="BK29" s="322"/>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row>
    <row r="30" spans="1:122" ht="49.5" customHeight="1" thickBot="1">
      <c r="A30" s="1184"/>
      <c r="B30" s="1184"/>
      <c r="C30" s="1197"/>
      <c r="D30" s="1187"/>
      <c r="E30" s="1256"/>
      <c r="F30" s="1256"/>
      <c r="G30" s="1197"/>
      <c r="H30" s="1261"/>
      <c r="I30" s="1199"/>
      <c r="J30" s="1184"/>
      <c r="K30" s="1197"/>
      <c r="L30" s="1207"/>
      <c r="M30" s="1270"/>
      <c r="N30" s="1271"/>
      <c r="O30" s="1233"/>
      <c r="P30" s="1207"/>
      <c r="Q30" s="1199"/>
      <c r="R30" s="1184"/>
      <c r="S30" s="1233"/>
      <c r="T30" s="1207"/>
      <c r="U30" s="1199"/>
      <c r="V30" s="1184"/>
      <c r="W30" s="1234"/>
      <c r="X30" s="1265"/>
      <c r="Y30" s="1171"/>
      <c r="Z30" s="1171"/>
      <c r="AA30" s="328" t="s">
        <v>61</v>
      </c>
      <c r="AB30" s="558" t="s">
        <v>120</v>
      </c>
      <c r="AC30" s="559"/>
      <c r="AD30" s="330"/>
      <c r="AE30" s="317"/>
      <c r="AF30" s="508"/>
      <c r="AG30" s="1285" t="s">
        <v>359</v>
      </c>
      <c r="AH30" s="1286"/>
      <c r="AI30" s="1286"/>
      <c r="AJ30" s="1286"/>
      <c r="AK30" s="1286"/>
      <c r="AL30" s="1287"/>
      <c r="AM30" s="1157"/>
      <c r="AN30" s="687"/>
      <c r="AO30" s="267"/>
      <c r="AP30" s="267"/>
      <c r="AQ30" s="267"/>
      <c r="AR30" s="267"/>
      <c r="AS30" s="482"/>
      <c r="AT30" s="672"/>
      <c r="AU30" s="89"/>
      <c r="AV30" s="307"/>
      <c r="AW30" s="300"/>
      <c r="AX30" s="300"/>
      <c r="AY30" s="300"/>
      <c r="AZ30" s="300"/>
      <c r="BA30" s="300"/>
      <c r="BB30" s="321"/>
      <c r="BC30" s="321"/>
      <c r="BD30" s="27"/>
      <c r="BE30" s="321"/>
      <c r="BF30" s="321"/>
      <c r="BG30" s="300"/>
      <c r="BI30" s="300"/>
      <c r="BJ30" s="300"/>
      <c r="BK30" s="27"/>
      <c r="DO30" s="8"/>
      <c r="DP30" s="8"/>
      <c r="DQ30" s="8"/>
      <c r="DR30" s="8"/>
    </row>
    <row r="31" spans="1:118" s="325" customFormat="1" ht="32.25" customHeight="1" thickBot="1">
      <c r="A31" s="1184"/>
      <c r="B31" s="1184"/>
      <c r="C31" s="1197"/>
      <c r="D31" s="1187"/>
      <c r="E31" s="1256"/>
      <c r="F31" s="1256"/>
      <c r="G31" s="1197"/>
      <c r="H31" s="1261"/>
      <c r="I31" s="1199"/>
      <c r="J31" s="1184"/>
      <c r="K31" s="1197"/>
      <c r="L31" s="1207"/>
      <c r="M31" s="1270"/>
      <c r="N31" s="1271"/>
      <c r="O31" s="1233"/>
      <c r="P31" s="1207"/>
      <c r="Q31" s="1199"/>
      <c r="R31" s="1184"/>
      <c r="S31" s="1234"/>
      <c r="T31" s="1224"/>
      <c r="U31" s="1176"/>
      <c r="V31" s="1171"/>
      <c r="W31" s="326">
        <v>0</v>
      </c>
      <c r="X31" s="327" t="s">
        <v>194</v>
      </c>
      <c r="Y31" s="327"/>
      <c r="Z31" s="327"/>
      <c r="AA31" s="328"/>
      <c r="AB31" s="329"/>
      <c r="AC31" s="330"/>
      <c r="AD31" s="330"/>
      <c r="AE31" s="317"/>
      <c r="AF31" s="508"/>
      <c r="AG31" s="1237" t="s">
        <v>29</v>
      </c>
      <c r="AH31" s="1238"/>
      <c r="AI31" s="1238"/>
      <c r="AJ31" s="1238"/>
      <c r="AK31" s="1238"/>
      <c r="AL31" s="1239"/>
      <c r="AM31" s="1157"/>
      <c r="AN31" s="688"/>
      <c r="AO31" s="350"/>
      <c r="AP31" s="350"/>
      <c r="AQ31" s="350"/>
      <c r="AR31" s="350"/>
      <c r="AS31" s="351"/>
      <c r="AT31" s="672"/>
      <c r="AU31" s="319"/>
      <c r="AV31" s="307"/>
      <c r="AW31" s="300"/>
      <c r="AX31" s="300"/>
      <c r="AY31" s="300"/>
      <c r="AZ31" s="300"/>
      <c r="BA31" s="300"/>
      <c r="BB31" s="321"/>
      <c r="BC31" s="321"/>
      <c r="BD31" s="27"/>
      <c r="BE31" s="321"/>
      <c r="BF31" s="321"/>
      <c r="BG31" s="300"/>
      <c r="BH31" s="323"/>
      <c r="BI31" s="321"/>
      <c r="BJ31" s="321"/>
      <c r="BK31" s="322"/>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row>
    <row r="32" spans="1:122" ht="49.5" customHeight="1">
      <c r="A32" s="1184"/>
      <c r="B32" s="1184"/>
      <c r="C32" s="1197"/>
      <c r="D32" s="1187"/>
      <c r="E32" s="1256"/>
      <c r="F32" s="1256"/>
      <c r="G32" s="1197"/>
      <c r="H32" s="1261"/>
      <c r="I32" s="1199"/>
      <c r="J32" s="1184"/>
      <c r="K32" s="1197"/>
      <c r="L32" s="1207"/>
      <c r="M32" s="1270"/>
      <c r="N32" s="1271"/>
      <c r="O32" s="1233"/>
      <c r="P32" s="1207"/>
      <c r="Q32" s="1199"/>
      <c r="R32" s="1184"/>
      <c r="S32" s="1232">
        <v>0</v>
      </c>
      <c r="T32" s="1206" t="s">
        <v>194</v>
      </c>
      <c r="U32" s="1175" t="s">
        <v>354</v>
      </c>
      <c r="V32" s="1170" t="s">
        <v>320</v>
      </c>
      <c r="W32" s="317" t="s">
        <v>96</v>
      </c>
      <c r="X32" s="329" t="s">
        <v>322</v>
      </c>
      <c r="Y32" s="507"/>
      <c r="Z32" s="507"/>
      <c r="AA32" s="507"/>
      <c r="AB32" s="507"/>
      <c r="AC32" s="337"/>
      <c r="AD32" s="335"/>
      <c r="AE32" s="317"/>
      <c r="AF32" s="508"/>
      <c r="AG32" s="1167">
        <v>10001</v>
      </c>
      <c r="AH32" s="1168"/>
      <c r="AI32" s="1168"/>
      <c r="AJ32" s="1168"/>
      <c r="AK32" s="1168"/>
      <c r="AL32" s="1169"/>
      <c r="AM32" s="1157"/>
      <c r="AN32" s="695">
        <v>60</v>
      </c>
      <c r="AO32" s="278">
        <v>0</v>
      </c>
      <c r="AP32" s="278">
        <v>0</v>
      </c>
      <c r="AQ32" s="278">
        <v>0</v>
      </c>
      <c r="AR32" s="278">
        <v>44</v>
      </c>
      <c r="AS32" s="552">
        <v>0</v>
      </c>
      <c r="AT32" s="672">
        <v>0</v>
      </c>
      <c r="AU32" s="89"/>
      <c r="AV32" s="320"/>
      <c r="AW32" s="321"/>
      <c r="AX32" s="321"/>
      <c r="AY32" s="300"/>
      <c r="AZ32" s="300"/>
      <c r="BA32" s="300"/>
      <c r="BB32" s="321"/>
      <c r="BC32" s="321"/>
      <c r="BD32" s="27"/>
      <c r="BE32" s="321"/>
      <c r="BF32" s="321"/>
      <c r="BG32" s="300"/>
      <c r="BI32" s="300"/>
      <c r="BJ32" s="300"/>
      <c r="BK32" s="27"/>
      <c r="DO32" s="8"/>
      <c r="DP32" s="8"/>
      <c r="DQ32" s="8"/>
      <c r="DR32" s="8"/>
    </row>
    <row r="33" spans="1:122" ht="49.5" customHeight="1">
      <c r="A33" s="1184"/>
      <c r="B33" s="1184"/>
      <c r="C33" s="1197"/>
      <c r="D33" s="1187"/>
      <c r="E33" s="1256"/>
      <c r="F33" s="1256"/>
      <c r="G33" s="1197"/>
      <c r="H33" s="1261"/>
      <c r="I33" s="1199"/>
      <c r="J33" s="1184"/>
      <c r="K33" s="1197"/>
      <c r="L33" s="1207"/>
      <c r="M33" s="1270"/>
      <c r="N33" s="1271"/>
      <c r="O33" s="1233"/>
      <c r="P33" s="1207"/>
      <c r="Q33" s="1176"/>
      <c r="R33" s="1171"/>
      <c r="S33" s="1234"/>
      <c r="T33" s="1224"/>
      <c r="U33" s="1176"/>
      <c r="V33" s="1171"/>
      <c r="W33" s="92">
        <v>0</v>
      </c>
      <c r="X33" s="1225" t="s">
        <v>358</v>
      </c>
      <c r="Y33" s="1225"/>
      <c r="Z33" s="1225"/>
      <c r="AA33" s="1225"/>
      <c r="AB33" s="1225"/>
      <c r="AC33" s="1225"/>
      <c r="AD33" s="1225"/>
      <c r="AE33" s="1225"/>
      <c r="AF33" s="1226"/>
      <c r="AG33" s="1282">
        <v>0</v>
      </c>
      <c r="AH33" s="1283"/>
      <c r="AI33" s="1283"/>
      <c r="AJ33" s="1283"/>
      <c r="AK33" s="1283"/>
      <c r="AL33" s="1284"/>
      <c r="AM33" s="1157"/>
      <c r="AN33" s="686">
        <v>5072</v>
      </c>
      <c r="AO33" s="150">
        <v>0</v>
      </c>
      <c r="AP33" s="150">
        <v>0</v>
      </c>
      <c r="AQ33" s="150">
        <v>0</v>
      </c>
      <c r="AR33" s="150">
        <v>140</v>
      </c>
      <c r="AS33" s="151">
        <v>7</v>
      </c>
      <c r="AT33" s="672">
        <v>0</v>
      </c>
      <c r="AU33" s="89"/>
      <c r="AV33" s="307"/>
      <c r="AW33" s="309"/>
      <c r="AX33" s="300"/>
      <c r="AY33" s="300"/>
      <c r="AZ33" s="300"/>
      <c r="BA33" s="300"/>
      <c r="BB33" s="321"/>
      <c r="BC33" s="321"/>
      <c r="BD33" s="27"/>
      <c r="BE33" s="321"/>
      <c r="BF33" s="300"/>
      <c r="BG33" s="321"/>
      <c r="BH33" s="89"/>
      <c r="BI33" s="300"/>
      <c r="BJ33" s="300"/>
      <c r="BK33" s="50"/>
      <c r="DO33" s="8"/>
      <c r="DP33" s="8"/>
      <c r="DQ33" s="8"/>
      <c r="DR33" s="8"/>
    </row>
    <row r="34" spans="1:118" s="325" customFormat="1" ht="50.25" customHeight="1">
      <c r="A34" s="1184"/>
      <c r="B34" s="1184"/>
      <c r="C34" s="1197"/>
      <c r="D34" s="1187"/>
      <c r="E34" s="1256"/>
      <c r="F34" s="1256"/>
      <c r="G34" s="1197"/>
      <c r="H34" s="1261"/>
      <c r="I34" s="1199"/>
      <c r="J34" s="1184"/>
      <c r="K34" s="1197"/>
      <c r="L34" s="1207"/>
      <c r="M34" s="1270"/>
      <c r="N34" s="1271"/>
      <c r="O34" s="1232" t="s">
        <v>96</v>
      </c>
      <c r="P34" s="1206" t="s">
        <v>233</v>
      </c>
      <c r="Q34" s="956" t="s">
        <v>352</v>
      </c>
      <c r="R34" s="959" t="s">
        <v>319</v>
      </c>
      <c r="S34" s="1248" t="s">
        <v>96</v>
      </c>
      <c r="T34" s="1253" t="s">
        <v>233</v>
      </c>
      <c r="U34" s="1242" t="s">
        <v>353</v>
      </c>
      <c r="V34" s="1245" t="s">
        <v>6</v>
      </c>
      <c r="W34" s="1248" t="s">
        <v>96</v>
      </c>
      <c r="X34" s="1250" t="s">
        <v>233</v>
      </c>
      <c r="Y34" s="1242" t="s">
        <v>352</v>
      </c>
      <c r="Z34" s="1245" t="s">
        <v>319</v>
      </c>
      <c r="AA34" s="317">
        <v>1</v>
      </c>
      <c r="AB34" s="507" t="s">
        <v>119</v>
      </c>
      <c r="AC34" s="332"/>
      <c r="AD34" s="332"/>
      <c r="AE34" s="317"/>
      <c r="AF34" s="508"/>
      <c r="AG34" s="1295" t="s">
        <v>360</v>
      </c>
      <c r="AH34" s="1296"/>
      <c r="AI34" s="1296"/>
      <c r="AJ34" s="1296"/>
      <c r="AK34" s="1296"/>
      <c r="AL34" s="1297"/>
      <c r="AM34" s="1157"/>
      <c r="AN34" s="696"/>
      <c r="AO34" s="344"/>
      <c r="AP34" s="344"/>
      <c r="AQ34" s="344"/>
      <c r="AR34" s="344"/>
      <c r="AS34" s="340"/>
      <c r="AT34" s="672"/>
      <c r="AU34" s="319"/>
      <c r="AV34" s="307"/>
      <c r="AW34" s="309"/>
      <c r="AX34" s="300"/>
      <c r="AY34" s="300"/>
      <c r="AZ34" s="300"/>
      <c r="BA34" s="300"/>
      <c r="BB34" s="321"/>
      <c r="BC34" s="321"/>
      <c r="BD34" s="27"/>
      <c r="BE34" s="321"/>
      <c r="BF34" s="300"/>
      <c r="BG34" s="321"/>
      <c r="BH34" s="89"/>
      <c r="BI34" s="322"/>
      <c r="BJ34" s="333"/>
      <c r="BK34" s="322"/>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row>
    <row r="35" spans="1:118" s="325" customFormat="1" ht="52.5" customHeight="1" thickBot="1">
      <c r="A35" s="1184"/>
      <c r="B35" s="1184"/>
      <c r="C35" s="1197"/>
      <c r="D35" s="1187"/>
      <c r="E35" s="1256"/>
      <c r="F35" s="1256"/>
      <c r="G35" s="1197"/>
      <c r="H35" s="1261"/>
      <c r="I35" s="1199"/>
      <c r="J35" s="1184"/>
      <c r="K35" s="1197"/>
      <c r="L35" s="1207"/>
      <c r="M35" s="1270"/>
      <c r="N35" s="1271"/>
      <c r="O35" s="1233"/>
      <c r="P35" s="1207"/>
      <c r="Q35" s="957"/>
      <c r="R35" s="960"/>
      <c r="S35" s="1252"/>
      <c r="T35" s="1254"/>
      <c r="U35" s="1243"/>
      <c r="V35" s="1246"/>
      <c r="W35" s="1249"/>
      <c r="X35" s="1251"/>
      <c r="Y35" s="1244"/>
      <c r="Z35" s="1247"/>
      <c r="AA35" s="317" t="s">
        <v>61</v>
      </c>
      <c r="AB35" s="329" t="s">
        <v>120</v>
      </c>
      <c r="AC35" s="332"/>
      <c r="AD35" s="332"/>
      <c r="AE35" s="317"/>
      <c r="AF35" s="508"/>
      <c r="AG35" s="1306" t="s">
        <v>359</v>
      </c>
      <c r="AH35" s="1307"/>
      <c r="AI35" s="1307"/>
      <c r="AJ35" s="1307"/>
      <c r="AK35" s="1307"/>
      <c r="AL35" s="1308"/>
      <c r="AM35" s="1157"/>
      <c r="AN35" s="697"/>
      <c r="AO35" s="557"/>
      <c r="AP35" s="557"/>
      <c r="AQ35" s="557"/>
      <c r="AR35" s="557"/>
      <c r="AS35" s="482"/>
      <c r="AT35" s="672"/>
      <c r="AU35" s="319"/>
      <c r="AV35" s="307"/>
      <c r="AW35" s="309"/>
      <c r="AX35" s="300"/>
      <c r="AY35" s="300"/>
      <c r="AZ35" s="300"/>
      <c r="BA35" s="300"/>
      <c r="BB35" s="321"/>
      <c r="BC35" s="321"/>
      <c r="BD35" s="27"/>
      <c r="BE35" s="321"/>
      <c r="BF35" s="300"/>
      <c r="BG35" s="321"/>
      <c r="BH35" s="89"/>
      <c r="BI35" s="333"/>
      <c r="BJ35" s="322"/>
      <c r="BK35" s="333"/>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row>
    <row r="36" spans="1:118" s="325" customFormat="1" ht="33.75" customHeight="1">
      <c r="A36" s="1184"/>
      <c r="B36" s="1184"/>
      <c r="C36" s="1197"/>
      <c r="D36" s="1187"/>
      <c r="E36" s="1256"/>
      <c r="F36" s="1256"/>
      <c r="G36" s="1197"/>
      <c r="H36" s="1261"/>
      <c r="I36" s="1199"/>
      <c r="J36" s="1184"/>
      <c r="K36" s="1197"/>
      <c r="L36" s="1207"/>
      <c r="M36" s="1270"/>
      <c r="N36" s="1271"/>
      <c r="O36" s="1233"/>
      <c r="P36" s="1207"/>
      <c r="Q36" s="957"/>
      <c r="R36" s="960"/>
      <c r="S36" s="1249"/>
      <c r="T36" s="1255"/>
      <c r="U36" s="1244"/>
      <c r="V36" s="1247"/>
      <c r="W36" s="334">
        <v>0</v>
      </c>
      <c r="X36" s="1240" t="s">
        <v>194</v>
      </c>
      <c r="Y36" s="1240"/>
      <c r="Z36" s="1240"/>
      <c r="AA36" s="1240"/>
      <c r="AB36" s="1240"/>
      <c r="AC36" s="1240"/>
      <c r="AD36" s="1240"/>
      <c r="AE36" s="1240"/>
      <c r="AF36" s="1241"/>
      <c r="AG36" s="1298" t="s">
        <v>29</v>
      </c>
      <c r="AH36" s="1299"/>
      <c r="AI36" s="1299"/>
      <c r="AJ36" s="1299"/>
      <c r="AK36" s="1299"/>
      <c r="AL36" s="1300"/>
      <c r="AM36" s="1157"/>
      <c r="AN36" s="698"/>
      <c r="AO36" s="553"/>
      <c r="AP36" s="553"/>
      <c r="AQ36" s="553"/>
      <c r="AR36" s="553"/>
      <c r="AS36" s="554"/>
      <c r="AT36" s="672"/>
      <c r="AU36" s="319"/>
      <c r="AV36" s="307"/>
      <c r="AW36" s="309"/>
      <c r="AX36" s="300"/>
      <c r="AY36" s="300"/>
      <c r="AZ36" s="300"/>
      <c r="BA36" s="300"/>
      <c r="BB36" s="321"/>
      <c r="BC36" s="321"/>
      <c r="BD36" s="27"/>
      <c r="BE36" s="300"/>
      <c r="BF36" s="300"/>
      <c r="BG36" s="321"/>
      <c r="BH36" s="89"/>
      <c r="BI36" s="323"/>
      <c r="BJ36" s="323"/>
      <c r="BK36" s="323"/>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row>
    <row r="37" spans="1:118" s="325" customFormat="1" ht="27.75" customHeight="1" thickBot="1">
      <c r="A37" s="1184"/>
      <c r="B37" s="1184"/>
      <c r="C37" s="1197"/>
      <c r="D37" s="1187"/>
      <c r="E37" s="1256"/>
      <c r="F37" s="1256"/>
      <c r="G37" s="1259"/>
      <c r="H37" s="1261"/>
      <c r="I37" s="1176"/>
      <c r="J37" s="1171"/>
      <c r="K37" s="1259"/>
      <c r="L37" s="1224"/>
      <c r="M37" s="1270"/>
      <c r="N37" s="1271"/>
      <c r="O37" s="1234"/>
      <c r="P37" s="1224"/>
      <c r="Q37" s="958"/>
      <c r="R37" s="961"/>
      <c r="S37" s="317">
        <v>0</v>
      </c>
      <c r="T37" s="507" t="s">
        <v>194</v>
      </c>
      <c r="U37" s="507"/>
      <c r="V37" s="507"/>
      <c r="W37" s="507"/>
      <c r="X37" s="507"/>
      <c r="Y37" s="290"/>
      <c r="Z37" s="290"/>
      <c r="AA37" s="334"/>
      <c r="AB37" s="507"/>
      <c r="AC37" s="336"/>
      <c r="AD37" s="336"/>
      <c r="AE37" s="317"/>
      <c r="AF37" s="508"/>
      <c r="AG37" s="1301"/>
      <c r="AH37" s="1302"/>
      <c r="AI37" s="1302"/>
      <c r="AJ37" s="1302"/>
      <c r="AK37" s="1302"/>
      <c r="AL37" s="1303"/>
      <c r="AM37" s="1157"/>
      <c r="AN37" s="699"/>
      <c r="AO37" s="556"/>
      <c r="AP37" s="556"/>
      <c r="AQ37" s="556"/>
      <c r="AR37" s="556"/>
      <c r="AS37" s="353"/>
      <c r="AT37" s="672"/>
      <c r="AU37" s="319"/>
      <c r="AV37" s="307"/>
      <c r="AW37" s="309"/>
      <c r="AX37" s="300"/>
      <c r="AY37" s="300"/>
      <c r="AZ37" s="300"/>
      <c r="BA37" s="300"/>
      <c r="BB37" s="321"/>
      <c r="BC37" s="321"/>
      <c r="BD37" s="27"/>
      <c r="BE37" s="300"/>
      <c r="BF37" s="300"/>
      <c r="BG37" s="321"/>
      <c r="BH37" s="89"/>
      <c r="BI37" s="323"/>
      <c r="BJ37" s="323"/>
      <c r="BK37" s="323"/>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24"/>
      <c r="CO37" s="324"/>
      <c r="CP37" s="324"/>
      <c r="CQ37" s="324"/>
      <c r="CR37" s="324"/>
      <c r="CS37" s="324"/>
      <c r="CT37" s="324"/>
      <c r="CU37" s="324"/>
      <c r="CV37" s="324"/>
      <c r="CW37" s="324"/>
      <c r="CX37" s="324"/>
      <c r="CY37" s="324"/>
      <c r="CZ37" s="324"/>
      <c r="DA37" s="324"/>
      <c r="DB37" s="324"/>
      <c r="DC37" s="324"/>
      <c r="DD37" s="324"/>
      <c r="DE37" s="324"/>
      <c r="DF37" s="324"/>
      <c r="DG37" s="324"/>
      <c r="DH37" s="324"/>
      <c r="DI37" s="324"/>
      <c r="DJ37" s="324"/>
      <c r="DK37" s="324"/>
      <c r="DL37" s="324"/>
      <c r="DM37" s="324"/>
      <c r="DN37" s="324"/>
    </row>
    <row r="38" spans="1:122" ht="33.75" customHeight="1">
      <c r="A38" s="1184"/>
      <c r="B38" s="1184"/>
      <c r="C38" s="1197"/>
      <c r="D38" s="1187"/>
      <c r="E38" s="1256"/>
      <c r="F38" s="1256"/>
      <c r="G38" s="1196" t="s">
        <v>96</v>
      </c>
      <c r="H38" s="1206" t="s">
        <v>233</v>
      </c>
      <c r="I38" s="1184" t="s">
        <v>351</v>
      </c>
      <c r="J38" s="1184" t="s">
        <v>317</v>
      </c>
      <c r="K38" s="35" t="s">
        <v>96</v>
      </c>
      <c r="L38" s="293" t="s">
        <v>318</v>
      </c>
      <c r="M38" s="266"/>
      <c r="N38" s="242"/>
      <c r="O38" s="92"/>
      <c r="P38" s="275"/>
      <c r="Q38" s="262"/>
      <c r="R38" s="262"/>
      <c r="S38" s="265"/>
      <c r="T38" s="277"/>
      <c r="U38" s="277"/>
      <c r="V38" s="277"/>
      <c r="W38" s="277"/>
      <c r="X38" s="277"/>
      <c r="Y38" s="279"/>
      <c r="Z38" s="279"/>
      <c r="AA38" s="274"/>
      <c r="AB38" s="277"/>
      <c r="AC38" s="252"/>
      <c r="AD38" s="252"/>
      <c r="AE38" s="265"/>
      <c r="AF38" s="295"/>
      <c r="AG38" s="1272">
        <v>52</v>
      </c>
      <c r="AH38" s="1273"/>
      <c r="AI38" s="1273"/>
      <c r="AJ38" s="1273"/>
      <c r="AK38" s="1273"/>
      <c r="AL38" s="1274"/>
      <c r="AM38" s="1157"/>
      <c r="AN38" s="696">
        <v>9</v>
      </c>
      <c r="AO38" s="344">
        <v>4</v>
      </c>
      <c r="AP38" s="344">
        <v>0</v>
      </c>
      <c r="AQ38" s="344">
        <v>0</v>
      </c>
      <c r="AR38" s="344">
        <v>0</v>
      </c>
      <c r="AS38" s="340">
        <v>0</v>
      </c>
      <c r="AT38" s="672">
        <v>0</v>
      </c>
      <c r="AU38" s="89"/>
      <c r="AV38" s="307"/>
      <c r="AW38" s="300"/>
      <c r="AX38" s="300"/>
      <c r="AY38" s="300"/>
      <c r="AZ38" s="300"/>
      <c r="BA38" s="300"/>
      <c r="BB38" s="300"/>
      <c r="BC38" s="300"/>
      <c r="BD38" s="27"/>
      <c r="BE38" s="300"/>
      <c r="BF38" s="321"/>
      <c r="BG38" s="300"/>
      <c r="BH38" s="319"/>
      <c r="BI38" s="89"/>
      <c r="BK38" s="89"/>
      <c r="DO38" s="8"/>
      <c r="DP38" s="8"/>
      <c r="DQ38" s="8"/>
      <c r="DR38" s="8"/>
    </row>
    <row r="39" spans="1:122" ht="63.75" customHeight="1">
      <c r="A39" s="1184"/>
      <c r="B39" s="1184"/>
      <c r="C39" s="1197"/>
      <c r="D39" s="1187"/>
      <c r="E39" s="1256"/>
      <c r="F39" s="1256"/>
      <c r="G39" s="1197"/>
      <c r="H39" s="1207"/>
      <c r="I39" s="1184"/>
      <c r="J39" s="1184"/>
      <c r="K39" s="1196">
        <v>0</v>
      </c>
      <c r="L39" s="1206" t="s">
        <v>194</v>
      </c>
      <c r="M39" s="1270" t="s">
        <v>0</v>
      </c>
      <c r="N39" s="1271" t="s">
        <v>436</v>
      </c>
      <c r="O39" s="1232">
        <v>0</v>
      </c>
      <c r="P39" s="1206" t="s">
        <v>194</v>
      </c>
      <c r="Q39" s="1175" t="s">
        <v>352</v>
      </c>
      <c r="R39" s="1170" t="s">
        <v>319</v>
      </c>
      <c r="S39" s="1232" t="s">
        <v>96</v>
      </c>
      <c r="T39" s="1206" t="s">
        <v>233</v>
      </c>
      <c r="U39" s="1175" t="s">
        <v>353</v>
      </c>
      <c r="V39" s="1170" t="s">
        <v>6</v>
      </c>
      <c r="W39" s="1232" t="s">
        <v>96</v>
      </c>
      <c r="X39" s="1263" t="s">
        <v>233</v>
      </c>
      <c r="Y39" s="1170" t="s">
        <v>352</v>
      </c>
      <c r="Z39" s="1170" t="s">
        <v>319</v>
      </c>
      <c r="AA39" s="1232">
        <v>1</v>
      </c>
      <c r="AB39" s="1206" t="s">
        <v>119</v>
      </c>
      <c r="AC39" s="1175" t="s">
        <v>354</v>
      </c>
      <c r="AD39" s="1170" t="s">
        <v>320</v>
      </c>
      <c r="AE39" s="98">
        <v>0</v>
      </c>
      <c r="AF39" s="134" t="s">
        <v>321</v>
      </c>
      <c r="AG39" s="1289" t="s">
        <v>427</v>
      </c>
      <c r="AH39" s="1290"/>
      <c r="AI39" s="1290"/>
      <c r="AJ39" s="1290"/>
      <c r="AK39" s="1290"/>
      <c r="AL39" s="1291"/>
      <c r="AM39" s="1157"/>
      <c r="AN39" s="697">
        <v>5</v>
      </c>
      <c r="AO39" s="557">
        <v>3</v>
      </c>
      <c r="AP39" s="557">
        <v>0</v>
      </c>
      <c r="AQ39" s="557">
        <v>1</v>
      </c>
      <c r="AR39" s="557">
        <v>1</v>
      </c>
      <c r="AS39" s="482">
        <v>0</v>
      </c>
      <c r="AT39" s="672">
        <v>0</v>
      </c>
      <c r="AU39" s="89"/>
      <c r="AV39" s="320"/>
      <c r="AW39" s="321"/>
      <c r="AX39" s="321"/>
      <c r="AY39" s="300"/>
      <c r="AZ39" s="300"/>
      <c r="BA39" s="300"/>
      <c r="BB39" s="300"/>
      <c r="BC39" s="309"/>
      <c r="BD39" s="27"/>
      <c r="BE39" s="300"/>
      <c r="BF39" s="321"/>
      <c r="BG39" s="321"/>
      <c r="BH39" s="319"/>
      <c r="DO39" s="8"/>
      <c r="DP39" s="8"/>
      <c r="DQ39" s="8"/>
      <c r="DR39" s="8"/>
    </row>
    <row r="40" spans="1:118" s="325" customFormat="1" ht="63.75" customHeight="1">
      <c r="A40" s="1184"/>
      <c r="B40" s="1184"/>
      <c r="C40" s="1197"/>
      <c r="D40" s="1187"/>
      <c r="E40" s="1256"/>
      <c r="F40" s="1256"/>
      <c r="G40" s="1197"/>
      <c r="H40" s="1207"/>
      <c r="I40" s="1184"/>
      <c r="J40" s="1184"/>
      <c r="K40" s="1197"/>
      <c r="L40" s="1207"/>
      <c r="M40" s="1270"/>
      <c r="N40" s="1271"/>
      <c r="O40" s="1233"/>
      <c r="P40" s="1207"/>
      <c r="Q40" s="1199"/>
      <c r="R40" s="1184"/>
      <c r="S40" s="1233"/>
      <c r="T40" s="1207"/>
      <c r="U40" s="1199"/>
      <c r="V40" s="1184"/>
      <c r="W40" s="1233"/>
      <c r="X40" s="1264"/>
      <c r="Y40" s="1184"/>
      <c r="Z40" s="1184"/>
      <c r="AA40" s="1234"/>
      <c r="AB40" s="1224"/>
      <c r="AC40" s="1176"/>
      <c r="AD40" s="1171"/>
      <c r="AE40" s="317" t="s">
        <v>96</v>
      </c>
      <c r="AF40" s="508" t="s">
        <v>322</v>
      </c>
      <c r="AG40" s="1292"/>
      <c r="AH40" s="1293"/>
      <c r="AI40" s="1293"/>
      <c r="AJ40" s="1293"/>
      <c r="AK40" s="1293"/>
      <c r="AL40" s="1294"/>
      <c r="AM40" s="1157"/>
      <c r="AN40" s="696"/>
      <c r="AO40" s="344"/>
      <c r="AP40" s="344"/>
      <c r="AQ40" s="344"/>
      <c r="AR40" s="344"/>
      <c r="AS40" s="340"/>
      <c r="AT40" s="672"/>
      <c r="AU40" s="319"/>
      <c r="AV40" s="320"/>
      <c r="AW40" s="321"/>
      <c r="AX40" s="321"/>
      <c r="AY40" s="300"/>
      <c r="AZ40" s="300"/>
      <c r="BA40" s="300"/>
      <c r="BB40" s="300"/>
      <c r="BC40" s="309"/>
      <c r="BD40" s="27"/>
      <c r="BE40" s="300"/>
      <c r="BF40" s="321"/>
      <c r="BG40" s="321"/>
      <c r="BH40" s="319"/>
      <c r="BI40" s="323"/>
      <c r="BJ40" s="323"/>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4"/>
      <c r="CL40" s="324"/>
      <c r="CM40" s="324"/>
      <c r="CN40" s="324"/>
      <c r="CO40" s="324"/>
      <c r="CP40" s="324"/>
      <c r="CQ40" s="324"/>
      <c r="CR40" s="324"/>
      <c r="CS40" s="324"/>
      <c r="CT40" s="324"/>
      <c r="CU40" s="324"/>
      <c r="CV40" s="324"/>
      <c r="CW40" s="324"/>
      <c r="CX40" s="324"/>
      <c r="CY40" s="324"/>
      <c r="CZ40" s="324"/>
      <c r="DA40" s="324"/>
      <c r="DB40" s="324"/>
      <c r="DC40" s="324"/>
      <c r="DD40" s="324"/>
      <c r="DE40" s="324"/>
      <c r="DF40" s="324"/>
      <c r="DG40" s="324"/>
      <c r="DH40" s="324"/>
      <c r="DI40" s="324"/>
      <c r="DJ40" s="324"/>
      <c r="DK40" s="324"/>
      <c r="DL40" s="324"/>
      <c r="DM40" s="324"/>
      <c r="DN40" s="324"/>
    </row>
    <row r="41" spans="1:122" ht="63.75" customHeight="1" thickBot="1">
      <c r="A41" s="1184"/>
      <c r="B41" s="1184"/>
      <c r="C41" s="1197"/>
      <c r="D41" s="1187"/>
      <c r="E41" s="1256"/>
      <c r="F41" s="1256"/>
      <c r="G41" s="1197"/>
      <c r="H41" s="1207"/>
      <c r="I41" s="1184"/>
      <c r="J41" s="1184"/>
      <c r="K41" s="1197"/>
      <c r="L41" s="1207"/>
      <c r="M41" s="1270"/>
      <c r="N41" s="1271"/>
      <c r="O41" s="1233"/>
      <c r="P41" s="1207"/>
      <c r="Q41" s="1199"/>
      <c r="R41" s="1184"/>
      <c r="S41" s="1233"/>
      <c r="T41" s="1207"/>
      <c r="U41" s="1199"/>
      <c r="V41" s="1184"/>
      <c r="W41" s="1234"/>
      <c r="X41" s="1265"/>
      <c r="Y41" s="1171"/>
      <c r="Z41" s="1171"/>
      <c r="AA41" s="328" t="s">
        <v>61</v>
      </c>
      <c r="AB41" s="558" t="s">
        <v>120</v>
      </c>
      <c r="AC41" s="559"/>
      <c r="AD41" s="330"/>
      <c r="AE41" s="317"/>
      <c r="AF41" s="508"/>
      <c r="AG41" s="1285" t="s">
        <v>428</v>
      </c>
      <c r="AH41" s="1286"/>
      <c r="AI41" s="1286"/>
      <c r="AJ41" s="1286"/>
      <c r="AK41" s="1286"/>
      <c r="AL41" s="1287"/>
      <c r="AM41" s="1157"/>
      <c r="AN41" s="700"/>
      <c r="AO41" s="339"/>
      <c r="AP41" s="339"/>
      <c r="AQ41" s="339"/>
      <c r="AR41" s="339"/>
      <c r="AS41" s="483"/>
      <c r="AT41" s="672"/>
      <c r="AU41" s="89"/>
      <c r="AV41" s="320"/>
      <c r="AW41" s="321"/>
      <c r="AX41" s="321"/>
      <c r="AY41" s="300"/>
      <c r="AZ41" s="300"/>
      <c r="BA41" s="300"/>
      <c r="BB41" s="300"/>
      <c r="BC41" s="309"/>
      <c r="BD41" s="27"/>
      <c r="BE41" s="321"/>
      <c r="BF41" s="321"/>
      <c r="BG41" s="321"/>
      <c r="BH41" s="319"/>
      <c r="DO41" s="8"/>
      <c r="DP41" s="8"/>
      <c r="DQ41" s="8"/>
      <c r="DR41" s="8"/>
    </row>
    <row r="42" spans="1:118" s="325" customFormat="1" ht="33.75" customHeight="1" thickBot="1">
      <c r="A42" s="1184"/>
      <c r="B42" s="1184"/>
      <c r="C42" s="1197"/>
      <c r="D42" s="1187"/>
      <c r="E42" s="1256"/>
      <c r="F42" s="1256"/>
      <c r="G42" s="1197"/>
      <c r="H42" s="1207"/>
      <c r="I42" s="1184"/>
      <c r="J42" s="1184"/>
      <c r="K42" s="1197"/>
      <c r="L42" s="1207"/>
      <c r="M42" s="1270"/>
      <c r="N42" s="1271"/>
      <c r="O42" s="1233"/>
      <c r="P42" s="1207"/>
      <c r="Q42" s="1199"/>
      <c r="R42" s="1184"/>
      <c r="S42" s="1234"/>
      <c r="T42" s="1224"/>
      <c r="U42" s="1176"/>
      <c r="V42" s="1171"/>
      <c r="W42" s="326">
        <v>0</v>
      </c>
      <c r="X42" s="327" t="s">
        <v>194</v>
      </c>
      <c r="Y42" s="327"/>
      <c r="Z42" s="327"/>
      <c r="AA42" s="328"/>
      <c r="AB42" s="329"/>
      <c r="AC42" s="330"/>
      <c r="AD42" s="330"/>
      <c r="AE42" s="317"/>
      <c r="AF42" s="508"/>
      <c r="AG42" s="1237" t="s">
        <v>29</v>
      </c>
      <c r="AH42" s="1238"/>
      <c r="AI42" s="1238"/>
      <c r="AJ42" s="1238"/>
      <c r="AK42" s="1238"/>
      <c r="AL42" s="1239"/>
      <c r="AM42" s="1157"/>
      <c r="AN42" s="688"/>
      <c r="AO42" s="350"/>
      <c r="AP42" s="350"/>
      <c r="AQ42" s="350"/>
      <c r="AR42" s="350"/>
      <c r="AS42" s="351"/>
      <c r="AT42" s="672"/>
      <c r="AU42" s="319"/>
      <c r="AV42" s="320"/>
      <c r="AW42" s="321"/>
      <c r="AX42" s="321"/>
      <c r="AY42" s="300"/>
      <c r="AZ42" s="300"/>
      <c r="BA42" s="300"/>
      <c r="BB42" s="300"/>
      <c r="BC42" s="309"/>
      <c r="BD42" s="27"/>
      <c r="BE42" s="321"/>
      <c r="BF42" s="321"/>
      <c r="BG42" s="321"/>
      <c r="BH42" s="319"/>
      <c r="BI42" s="323"/>
      <c r="BJ42" s="323"/>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4"/>
      <c r="CY42" s="324"/>
      <c r="CZ42" s="324"/>
      <c r="DA42" s="324"/>
      <c r="DB42" s="324"/>
      <c r="DC42" s="324"/>
      <c r="DD42" s="324"/>
      <c r="DE42" s="324"/>
      <c r="DF42" s="324"/>
      <c r="DG42" s="324"/>
      <c r="DH42" s="324"/>
      <c r="DI42" s="324"/>
      <c r="DJ42" s="324"/>
      <c r="DK42" s="324"/>
      <c r="DL42" s="324"/>
      <c r="DM42" s="324"/>
      <c r="DN42" s="324"/>
    </row>
    <row r="43" spans="1:118" s="325" customFormat="1" ht="33.75" customHeight="1">
      <c r="A43" s="1184"/>
      <c r="B43" s="1184"/>
      <c r="C43" s="1197"/>
      <c r="D43" s="1187"/>
      <c r="E43" s="1256"/>
      <c r="F43" s="1256"/>
      <c r="G43" s="1197"/>
      <c r="H43" s="1207"/>
      <c r="I43" s="1184"/>
      <c r="J43" s="1184"/>
      <c r="K43" s="1197"/>
      <c r="L43" s="1207"/>
      <c r="M43" s="1270"/>
      <c r="N43" s="1271"/>
      <c r="O43" s="1233"/>
      <c r="P43" s="1207"/>
      <c r="Q43" s="1199"/>
      <c r="R43" s="1184"/>
      <c r="S43" s="1232">
        <v>0</v>
      </c>
      <c r="T43" s="1206" t="s">
        <v>194</v>
      </c>
      <c r="U43" s="1175" t="s">
        <v>354</v>
      </c>
      <c r="V43" s="1170" t="s">
        <v>320</v>
      </c>
      <c r="W43" s="317" t="s">
        <v>96</v>
      </c>
      <c r="X43" s="329" t="s">
        <v>322</v>
      </c>
      <c r="Y43" s="507"/>
      <c r="Z43" s="507"/>
      <c r="AA43" s="507"/>
      <c r="AB43" s="507"/>
      <c r="AC43" s="337"/>
      <c r="AD43" s="335"/>
      <c r="AE43" s="317"/>
      <c r="AF43" s="508"/>
      <c r="AG43" s="1309">
        <v>20001</v>
      </c>
      <c r="AH43" s="1310"/>
      <c r="AI43" s="1310"/>
      <c r="AJ43" s="1310"/>
      <c r="AK43" s="1310"/>
      <c r="AL43" s="1311"/>
      <c r="AM43" s="1157"/>
      <c r="AN43" s="696">
        <v>1</v>
      </c>
      <c r="AO43" s="344">
        <v>3</v>
      </c>
      <c r="AP43" s="344">
        <v>1</v>
      </c>
      <c r="AQ43" s="344">
        <v>0</v>
      </c>
      <c r="AR43" s="344">
        <v>2</v>
      </c>
      <c r="AS43" s="340">
        <v>0</v>
      </c>
      <c r="AT43" s="672">
        <v>0</v>
      </c>
      <c r="AU43" s="319"/>
      <c r="AV43" s="307"/>
      <c r="AW43" s="309"/>
      <c r="AX43" s="300"/>
      <c r="AY43" s="300"/>
      <c r="AZ43" s="300"/>
      <c r="BA43" s="300"/>
      <c r="BB43" s="321"/>
      <c r="BC43" s="321"/>
      <c r="BD43" s="322"/>
      <c r="BE43" s="321"/>
      <c r="BF43" s="321"/>
      <c r="BG43" s="321"/>
      <c r="BH43" s="319"/>
      <c r="BI43" s="323"/>
      <c r="BJ43" s="323"/>
      <c r="BK43" s="324"/>
      <c r="BL43" s="324"/>
      <c r="BM43" s="324"/>
      <c r="BN43" s="324"/>
      <c r="BO43" s="324"/>
      <c r="BP43" s="324"/>
      <c r="BQ43" s="324"/>
      <c r="BR43" s="324"/>
      <c r="BS43" s="324"/>
      <c r="BT43" s="324"/>
      <c r="BU43" s="324"/>
      <c r="BV43" s="324"/>
      <c r="BW43" s="324"/>
      <c r="BX43" s="324"/>
      <c r="BY43" s="324"/>
      <c r="BZ43" s="324"/>
      <c r="CA43" s="324"/>
      <c r="CB43" s="324"/>
      <c r="CC43" s="324"/>
      <c r="CD43" s="324"/>
      <c r="CE43" s="324"/>
      <c r="CF43" s="324"/>
      <c r="CG43" s="324"/>
      <c r="CH43" s="324"/>
      <c r="CI43" s="324"/>
      <c r="CJ43" s="324"/>
      <c r="CK43" s="324"/>
      <c r="CL43" s="324"/>
      <c r="CM43" s="324"/>
      <c r="CN43" s="324"/>
      <c r="CO43" s="324"/>
      <c r="CP43" s="324"/>
      <c r="CQ43" s="324"/>
      <c r="CR43" s="324"/>
      <c r="CS43" s="324"/>
      <c r="CT43" s="324"/>
      <c r="CU43" s="324"/>
      <c r="CV43" s="324"/>
      <c r="CW43" s="324"/>
      <c r="CX43" s="324"/>
      <c r="CY43" s="324"/>
      <c r="CZ43" s="324"/>
      <c r="DA43" s="324"/>
      <c r="DB43" s="324"/>
      <c r="DC43" s="324"/>
      <c r="DD43" s="324"/>
      <c r="DE43" s="324"/>
      <c r="DF43" s="324"/>
      <c r="DG43" s="324"/>
      <c r="DH43" s="324"/>
      <c r="DI43" s="324"/>
      <c r="DJ43" s="324"/>
      <c r="DK43" s="324"/>
      <c r="DL43" s="324"/>
      <c r="DM43" s="324"/>
      <c r="DN43" s="324"/>
    </row>
    <row r="44" spans="1:122" ht="33.75" customHeight="1">
      <c r="A44" s="1184"/>
      <c r="B44" s="1184"/>
      <c r="C44" s="1197"/>
      <c r="D44" s="1187"/>
      <c r="E44" s="1256"/>
      <c r="F44" s="1256"/>
      <c r="G44" s="1197"/>
      <c r="H44" s="1207"/>
      <c r="I44" s="1184"/>
      <c r="J44" s="1184"/>
      <c r="K44" s="1197"/>
      <c r="L44" s="1207"/>
      <c r="M44" s="1270"/>
      <c r="N44" s="1271"/>
      <c r="O44" s="1233"/>
      <c r="P44" s="1207"/>
      <c r="Q44" s="1176"/>
      <c r="R44" s="1171"/>
      <c r="S44" s="1234"/>
      <c r="T44" s="1224"/>
      <c r="U44" s="1176"/>
      <c r="V44" s="1171"/>
      <c r="W44" s="92">
        <v>0</v>
      </c>
      <c r="X44" s="1225" t="s">
        <v>358</v>
      </c>
      <c r="Y44" s="1225"/>
      <c r="Z44" s="1225"/>
      <c r="AA44" s="1225"/>
      <c r="AB44" s="1225"/>
      <c r="AC44" s="1225"/>
      <c r="AD44" s="1225"/>
      <c r="AE44" s="1225"/>
      <c r="AF44" s="1226"/>
      <c r="AG44" s="1312">
        <v>20000</v>
      </c>
      <c r="AH44" s="1313"/>
      <c r="AI44" s="1313"/>
      <c r="AJ44" s="1313"/>
      <c r="AK44" s="1313"/>
      <c r="AL44" s="1314"/>
      <c r="AM44" s="1157"/>
      <c r="AN44" s="696">
        <v>87</v>
      </c>
      <c r="AO44" s="344">
        <v>31</v>
      </c>
      <c r="AP44" s="344">
        <v>5</v>
      </c>
      <c r="AQ44" s="344">
        <v>4</v>
      </c>
      <c r="AR44" s="344">
        <v>3</v>
      </c>
      <c r="AS44" s="346">
        <v>0</v>
      </c>
      <c r="AT44" s="672">
        <v>0</v>
      </c>
      <c r="AU44" s="89"/>
      <c r="AV44" s="307"/>
      <c r="AW44" s="309"/>
      <c r="AX44" s="300"/>
      <c r="AY44" s="300"/>
      <c r="AZ44" s="300"/>
      <c r="BA44" s="300"/>
      <c r="BB44" s="300"/>
      <c r="BC44" s="300"/>
      <c r="BD44" s="322"/>
      <c r="BE44" s="321"/>
      <c r="BF44" s="321"/>
      <c r="BG44" s="300"/>
      <c r="BH44" s="319"/>
      <c r="DO44" s="8"/>
      <c r="DP44" s="8"/>
      <c r="DQ44" s="8"/>
      <c r="DR44" s="8"/>
    </row>
    <row r="45" spans="1:118" s="325" customFormat="1" ht="70.5" customHeight="1">
      <c r="A45" s="1184"/>
      <c r="B45" s="1184"/>
      <c r="C45" s="1197"/>
      <c r="D45" s="1187"/>
      <c r="E45" s="1256"/>
      <c r="F45" s="1256"/>
      <c r="G45" s="1197"/>
      <c r="H45" s="1207"/>
      <c r="I45" s="1184"/>
      <c r="J45" s="1184"/>
      <c r="K45" s="1197"/>
      <c r="L45" s="1207"/>
      <c r="M45" s="1270"/>
      <c r="N45" s="1271"/>
      <c r="O45" s="1232" t="s">
        <v>96</v>
      </c>
      <c r="P45" s="1206" t="s">
        <v>233</v>
      </c>
      <c r="Q45" s="956" t="s">
        <v>352</v>
      </c>
      <c r="R45" s="959" t="s">
        <v>319</v>
      </c>
      <c r="S45" s="1248" t="s">
        <v>96</v>
      </c>
      <c r="T45" s="1253" t="s">
        <v>233</v>
      </c>
      <c r="U45" s="1242" t="s">
        <v>353</v>
      </c>
      <c r="V45" s="1245" t="s">
        <v>6</v>
      </c>
      <c r="W45" s="1248" t="s">
        <v>96</v>
      </c>
      <c r="X45" s="1250" t="s">
        <v>233</v>
      </c>
      <c r="Y45" s="1242" t="s">
        <v>352</v>
      </c>
      <c r="Z45" s="1245" t="s">
        <v>319</v>
      </c>
      <c r="AA45" s="317">
        <v>1</v>
      </c>
      <c r="AB45" s="507" t="s">
        <v>119</v>
      </c>
      <c r="AC45" s="332"/>
      <c r="AD45" s="332"/>
      <c r="AE45" s="317"/>
      <c r="AF45" s="508"/>
      <c r="AG45" s="1282" t="s">
        <v>430</v>
      </c>
      <c r="AH45" s="1283"/>
      <c r="AI45" s="1283"/>
      <c r="AJ45" s="1283"/>
      <c r="AK45" s="1283"/>
      <c r="AL45" s="1284"/>
      <c r="AM45" s="1157"/>
      <c r="AN45" s="694"/>
      <c r="AO45" s="342"/>
      <c r="AP45" s="342"/>
      <c r="AQ45" s="342"/>
      <c r="AR45" s="342"/>
      <c r="AS45" s="346"/>
      <c r="AT45" s="672"/>
      <c r="AU45" s="319"/>
      <c r="AV45" s="307"/>
      <c r="AW45" s="309"/>
      <c r="AX45" s="300"/>
      <c r="AY45" s="300"/>
      <c r="AZ45" s="300"/>
      <c r="BA45" s="300"/>
      <c r="BB45" s="300"/>
      <c r="BC45" s="300"/>
      <c r="BD45" s="322"/>
      <c r="BE45" s="321"/>
      <c r="BF45" s="321"/>
      <c r="BG45" s="300"/>
      <c r="BH45" s="319"/>
      <c r="BI45" s="296"/>
      <c r="BJ45" s="323"/>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4"/>
      <c r="CL45" s="324"/>
      <c r="CM45" s="324"/>
      <c r="CN45" s="324"/>
      <c r="CO45" s="324"/>
      <c r="CP45" s="324"/>
      <c r="CQ45" s="324"/>
      <c r="CR45" s="324"/>
      <c r="CS45" s="324"/>
      <c r="CT45" s="324"/>
      <c r="CU45" s="324"/>
      <c r="CV45" s="324"/>
      <c r="CW45" s="324"/>
      <c r="CX45" s="324"/>
      <c r="CY45" s="324"/>
      <c r="CZ45" s="324"/>
      <c r="DA45" s="324"/>
      <c r="DB45" s="324"/>
      <c r="DC45" s="324"/>
      <c r="DD45" s="324"/>
      <c r="DE45" s="324"/>
      <c r="DF45" s="324"/>
      <c r="DG45" s="324"/>
      <c r="DH45" s="324"/>
      <c r="DI45" s="324"/>
      <c r="DJ45" s="324"/>
      <c r="DK45" s="324"/>
      <c r="DL45" s="324"/>
      <c r="DM45" s="324"/>
      <c r="DN45" s="324"/>
    </row>
    <row r="46" spans="1:118" s="325" customFormat="1" ht="70.5" customHeight="1" thickBot="1">
      <c r="A46" s="1184"/>
      <c r="B46" s="1184"/>
      <c r="C46" s="1197"/>
      <c r="D46" s="1187"/>
      <c r="E46" s="1256"/>
      <c r="F46" s="1256"/>
      <c r="G46" s="1197"/>
      <c r="H46" s="1207"/>
      <c r="I46" s="1184"/>
      <c r="J46" s="1184"/>
      <c r="K46" s="1197"/>
      <c r="L46" s="1207"/>
      <c r="M46" s="1270"/>
      <c r="N46" s="1271"/>
      <c r="O46" s="1233"/>
      <c r="P46" s="1207"/>
      <c r="Q46" s="957"/>
      <c r="R46" s="960"/>
      <c r="S46" s="1252"/>
      <c r="T46" s="1254"/>
      <c r="U46" s="1243"/>
      <c r="V46" s="1246"/>
      <c r="W46" s="1249"/>
      <c r="X46" s="1251"/>
      <c r="Y46" s="1244"/>
      <c r="Z46" s="1247"/>
      <c r="AA46" s="317" t="s">
        <v>61</v>
      </c>
      <c r="AB46" s="329" t="s">
        <v>120</v>
      </c>
      <c r="AC46" s="332"/>
      <c r="AD46" s="332"/>
      <c r="AE46" s="317"/>
      <c r="AF46" s="508"/>
      <c r="AG46" s="1285" t="s">
        <v>428</v>
      </c>
      <c r="AH46" s="1286"/>
      <c r="AI46" s="1286"/>
      <c r="AJ46" s="1286"/>
      <c r="AK46" s="1286"/>
      <c r="AL46" s="1287"/>
      <c r="AM46" s="1157"/>
      <c r="AN46" s="697"/>
      <c r="AO46" s="557"/>
      <c r="AP46" s="557"/>
      <c r="AQ46" s="557"/>
      <c r="AR46" s="557"/>
      <c r="AS46" s="482"/>
      <c r="AT46" s="672"/>
      <c r="AU46" s="319"/>
      <c r="AV46" s="307"/>
      <c r="AW46" s="309"/>
      <c r="AX46" s="300"/>
      <c r="AY46" s="300"/>
      <c r="AZ46" s="300"/>
      <c r="BA46" s="300"/>
      <c r="BB46" s="300"/>
      <c r="BC46" s="300"/>
      <c r="BD46" s="322"/>
      <c r="BE46" s="321"/>
      <c r="BF46" s="321"/>
      <c r="BG46" s="300"/>
      <c r="BH46" s="319"/>
      <c r="BI46" s="296"/>
      <c r="BJ46" s="323"/>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4"/>
      <c r="CO46" s="324"/>
      <c r="CP46" s="324"/>
      <c r="CQ46" s="324"/>
      <c r="CR46" s="324"/>
      <c r="CS46" s="324"/>
      <c r="CT46" s="324"/>
      <c r="CU46" s="324"/>
      <c r="CV46" s="324"/>
      <c r="CW46" s="324"/>
      <c r="CX46" s="324"/>
      <c r="CY46" s="324"/>
      <c r="CZ46" s="324"/>
      <c r="DA46" s="324"/>
      <c r="DB46" s="324"/>
      <c r="DC46" s="324"/>
      <c r="DD46" s="324"/>
      <c r="DE46" s="324"/>
      <c r="DF46" s="324"/>
      <c r="DG46" s="324"/>
      <c r="DH46" s="324"/>
      <c r="DI46" s="324"/>
      <c r="DJ46" s="324"/>
      <c r="DK46" s="324"/>
      <c r="DL46" s="324"/>
      <c r="DM46" s="324"/>
      <c r="DN46" s="324"/>
    </row>
    <row r="47" spans="1:118" s="325" customFormat="1" ht="70.5" customHeight="1">
      <c r="A47" s="1184"/>
      <c r="B47" s="1184"/>
      <c r="C47" s="1197"/>
      <c r="D47" s="1187"/>
      <c r="E47" s="1256"/>
      <c r="F47" s="1256"/>
      <c r="G47" s="1197"/>
      <c r="H47" s="1207"/>
      <c r="I47" s="1184"/>
      <c r="J47" s="1184"/>
      <c r="K47" s="1197"/>
      <c r="L47" s="1207"/>
      <c r="M47" s="1270"/>
      <c r="N47" s="1271"/>
      <c r="O47" s="1233"/>
      <c r="P47" s="1207"/>
      <c r="Q47" s="957"/>
      <c r="R47" s="960"/>
      <c r="S47" s="1249"/>
      <c r="T47" s="1255"/>
      <c r="U47" s="1244"/>
      <c r="V47" s="1247"/>
      <c r="W47" s="334">
        <v>0</v>
      </c>
      <c r="X47" s="1240" t="s">
        <v>194</v>
      </c>
      <c r="Y47" s="1240"/>
      <c r="Z47" s="1240"/>
      <c r="AA47" s="1240"/>
      <c r="AB47" s="1240"/>
      <c r="AC47" s="1240"/>
      <c r="AD47" s="1240"/>
      <c r="AE47" s="1240"/>
      <c r="AF47" s="1241"/>
      <c r="AG47" s="1298" t="s">
        <v>29</v>
      </c>
      <c r="AH47" s="1299"/>
      <c r="AI47" s="1299"/>
      <c r="AJ47" s="1299"/>
      <c r="AK47" s="1299"/>
      <c r="AL47" s="1300"/>
      <c r="AM47" s="1157"/>
      <c r="AN47" s="698"/>
      <c r="AO47" s="553"/>
      <c r="AP47" s="553"/>
      <c r="AQ47" s="553"/>
      <c r="AR47" s="553"/>
      <c r="AS47" s="554"/>
      <c r="AT47" s="672"/>
      <c r="AU47" s="319"/>
      <c r="AV47" s="307"/>
      <c r="AW47" s="309"/>
      <c r="AX47" s="300"/>
      <c r="AY47" s="300"/>
      <c r="AZ47" s="300"/>
      <c r="BA47" s="300"/>
      <c r="BB47" s="300"/>
      <c r="BC47" s="300"/>
      <c r="BD47" s="322"/>
      <c r="BE47" s="321"/>
      <c r="BF47" s="321"/>
      <c r="BG47" s="300"/>
      <c r="BH47" s="319"/>
      <c r="BI47" s="296"/>
      <c r="BJ47" s="323"/>
      <c r="BK47" s="324"/>
      <c r="BL47" s="324"/>
      <c r="BM47" s="324"/>
      <c r="BN47" s="324"/>
      <c r="BO47" s="324"/>
      <c r="BP47" s="324"/>
      <c r="BQ47" s="324"/>
      <c r="BR47" s="324"/>
      <c r="BS47" s="324"/>
      <c r="BT47" s="324"/>
      <c r="BU47" s="324"/>
      <c r="BV47" s="324"/>
      <c r="BW47" s="324"/>
      <c r="BX47" s="324"/>
      <c r="BY47" s="324"/>
      <c r="BZ47" s="324"/>
      <c r="CA47" s="324"/>
      <c r="CB47" s="324"/>
      <c r="CC47" s="324"/>
      <c r="CD47" s="324"/>
      <c r="CE47" s="324"/>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324"/>
      <c r="DD47" s="324"/>
      <c r="DE47" s="324"/>
      <c r="DF47" s="324"/>
      <c r="DG47" s="324"/>
      <c r="DH47" s="324"/>
      <c r="DI47" s="324"/>
      <c r="DJ47" s="324"/>
      <c r="DK47" s="324"/>
      <c r="DL47" s="324"/>
      <c r="DM47" s="324"/>
      <c r="DN47" s="324"/>
    </row>
    <row r="48" spans="1:118" s="325" customFormat="1" ht="70.5" customHeight="1" thickBot="1">
      <c r="A48" s="1184"/>
      <c r="B48" s="1184"/>
      <c r="C48" s="1197"/>
      <c r="D48" s="1267"/>
      <c r="E48" s="1257"/>
      <c r="F48" s="1257"/>
      <c r="G48" s="1259"/>
      <c r="H48" s="1224"/>
      <c r="I48" s="1171"/>
      <c r="J48" s="1171"/>
      <c r="K48" s="1259"/>
      <c r="L48" s="1224"/>
      <c r="M48" s="1270"/>
      <c r="N48" s="1271"/>
      <c r="O48" s="1234"/>
      <c r="P48" s="1224"/>
      <c r="Q48" s="958"/>
      <c r="R48" s="961"/>
      <c r="S48" s="317">
        <v>0</v>
      </c>
      <c r="T48" s="507" t="s">
        <v>194</v>
      </c>
      <c r="U48" s="507"/>
      <c r="V48" s="507"/>
      <c r="W48" s="507"/>
      <c r="X48" s="507"/>
      <c r="Y48" s="290"/>
      <c r="Z48" s="290"/>
      <c r="AA48" s="334"/>
      <c r="AB48" s="507"/>
      <c r="AC48" s="336"/>
      <c r="AD48" s="336"/>
      <c r="AE48" s="317"/>
      <c r="AF48" s="508"/>
      <c r="AG48" s="1301"/>
      <c r="AH48" s="1302"/>
      <c r="AI48" s="1302"/>
      <c r="AJ48" s="1302"/>
      <c r="AK48" s="1302"/>
      <c r="AL48" s="1303"/>
      <c r="AM48" s="1157"/>
      <c r="AN48" s="699"/>
      <c r="AO48" s="556"/>
      <c r="AP48" s="556"/>
      <c r="AQ48" s="556"/>
      <c r="AR48" s="556"/>
      <c r="AS48" s="353"/>
      <c r="AT48" s="672"/>
      <c r="AU48" s="319"/>
      <c r="AV48" s="307"/>
      <c r="AW48" s="309"/>
      <c r="AX48" s="300"/>
      <c r="AY48" s="300"/>
      <c r="AZ48" s="300"/>
      <c r="BA48" s="300"/>
      <c r="BB48" s="300"/>
      <c r="BC48" s="300"/>
      <c r="BD48" s="322"/>
      <c r="BE48" s="321"/>
      <c r="BF48" s="321"/>
      <c r="BG48" s="300"/>
      <c r="BH48" s="319"/>
      <c r="BI48" s="296"/>
      <c r="BJ48" s="323"/>
      <c r="BK48" s="324"/>
      <c r="BL48" s="324"/>
      <c r="BM48" s="324"/>
      <c r="BN48" s="324"/>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c r="DJ48" s="324"/>
      <c r="DK48" s="324"/>
      <c r="DL48" s="324"/>
      <c r="DM48" s="324"/>
      <c r="DN48" s="324"/>
    </row>
    <row r="49" spans="1:61" ht="16.5" customHeight="1" thickBot="1">
      <c r="A49" s="1184"/>
      <c r="B49" s="1184"/>
      <c r="C49" s="1196">
        <v>0</v>
      </c>
      <c r="D49" s="1206" t="s">
        <v>194</v>
      </c>
      <c r="E49" s="1175" t="s">
        <v>343</v>
      </c>
      <c r="F49" s="1170" t="s">
        <v>342</v>
      </c>
      <c r="G49" s="93" t="s">
        <v>96</v>
      </c>
      <c r="H49" s="1227" t="s">
        <v>314</v>
      </c>
      <c r="I49" s="1227"/>
      <c r="J49" s="1227"/>
      <c r="K49" s="1227"/>
      <c r="L49" s="1227"/>
      <c r="M49" s="1227"/>
      <c r="N49" s="1227"/>
      <c r="O49" s="1227"/>
      <c r="P49" s="1227"/>
      <c r="Q49" s="1227"/>
      <c r="R49" s="1227"/>
      <c r="S49" s="1227"/>
      <c r="T49" s="1227"/>
      <c r="U49" s="1227"/>
      <c r="V49" s="1227"/>
      <c r="W49" s="1227"/>
      <c r="X49" s="1227"/>
      <c r="Y49" s="1227"/>
      <c r="Z49" s="1227"/>
      <c r="AA49" s="1227"/>
      <c r="AB49" s="1227"/>
      <c r="AC49" s="1227"/>
      <c r="AD49" s="1227"/>
      <c r="AE49" s="1227"/>
      <c r="AF49" s="1228"/>
      <c r="AG49" s="1038">
        <v>20000</v>
      </c>
      <c r="AH49" s="963"/>
      <c r="AI49" s="963"/>
      <c r="AJ49" s="963"/>
      <c r="AK49" s="963"/>
      <c r="AL49" s="964"/>
      <c r="AM49" s="1157"/>
      <c r="AN49" s="701">
        <v>0</v>
      </c>
      <c r="AO49" s="141">
        <v>1172</v>
      </c>
      <c r="AP49" s="141">
        <v>310</v>
      </c>
      <c r="AQ49" s="141">
        <v>192</v>
      </c>
      <c r="AR49" s="141">
        <v>98</v>
      </c>
      <c r="AS49" s="120">
        <v>0</v>
      </c>
      <c r="AT49" s="53">
        <v>0</v>
      </c>
      <c r="AU49" s="89"/>
      <c r="AV49" s="307"/>
      <c r="AW49" s="309"/>
      <c r="AX49" s="309"/>
      <c r="AY49" s="300"/>
      <c r="AZ49" s="300"/>
      <c r="BA49" s="300"/>
      <c r="BB49" s="338"/>
      <c r="BC49" s="338"/>
      <c r="BD49" s="322"/>
      <c r="BE49" s="321"/>
      <c r="BF49" s="321"/>
      <c r="BG49" s="300"/>
      <c r="BH49" s="319"/>
      <c r="BI49" s="323"/>
    </row>
    <row r="50" spans="1:61" ht="16.5" thickBot="1">
      <c r="A50" s="1184"/>
      <c r="B50" s="1184"/>
      <c r="C50" s="1198"/>
      <c r="D50" s="1208"/>
      <c r="E50" s="1200"/>
      <c r="F50" s="1185"/>
      <c r="G50" s="48">
        <v>0</v>
      </c>
      <c r="H50" s="1235" t="s">
        <v>294</v>
      </c>
      <c r="I50" s="1235"/>
      <c r="J50" s="1235"/>
      <c r="K50" s="1235"/>
      <c r="L50" s="1235"/>
      <c r="M50" s="1235"/>
      <c r="N50" s="1235"/>
      <c r="O50" s="1235"/>
      <c r="P50" s="1235"/>
      <c r="Q50" s="1235"/>
      <c r="R50" s="1235"/>
      <c r="S50" s="1235"/>
      <c r="T50" s="1235"/>
      <c r="U50" s="1235"/>
      <c r="V50" s="1235"/>
      <c r="W50" s="1235"/>
      <c r="X50" s="1235"/>
      <c r="Y50" s="1235"/>
      <c r="Z50" s="1235"/>
      <c r="AA50" s="1235"/>
      <c r="AB50" s="1235"/>
      <c r="AC50" s="1235"/>
      <c r="AD50" s="1235"/>
      <c r="AE50" s="1235"/>
      <c r="AF50" s="1236"/>
      <c r="AG50" s="1237" t="s">
        <v>29</v>
      </c>
      <c r="AH50" s="1238"/>
      <c r="AI50" s="1238"/>
      <c r="AJ50" s="1239"/>
      <c r="AK50" s="1304">
        <v>0</v>
      </c>
      <c r="AL50" s="1305"/>
      <c r="AM50" s="1158"/>
      <c r="AN50" s="688">
        <v>0</v>
      </c>
      <c r="AO50" s="350">
        <v>0</v>
      </c>
      <c r="AP50" s="350">
        <v>0</v>
      </c>
      <c r="AQ50" s="351">
        <v>0</v>
      </c>
      <c r="AR50" s="143">
        <v>9999</v>
      </c>
      <c r="AS50" s="115">
        <v>67</v>
      </c>
      <c r="AT50" s="231">
        <v>3132</v>
      </c>
      <c r="AU50" s="89"/>
      <c r="AV50" s="307"/>
      <c r="AW50" s="309"/>
      <c r="AX50" s="300"/>
      <c r="AY50" s="300"/>
      <c r="AZ50" s="300"/>
      <c r="BA50" s="309"/>
      <c r="BB50" s="321"/>
      <c r="BC50" s="338"/>
      <c r="BD50" s="322"/>
      <c r="BE50" s="321"/>
      <c r="BF50" s="309"/>
      <c r="BG50" s="321"/>
      <c r="BI50" s="323"/>
    </row>
    <row r="51" spans="33:61" ht="12.75">
      <c r="AG51" s="33"/>
      <c r="AH51" s="33"/>
      <c r="AI51" s="33"/>
      <c r="AJ51" s="33"/>
      <c r="AK51" s="33"/>
      <c r="AL51" s="33"/>
      <c r="AM51" s="33"/>
      <c r="AN51" s="50"/>
      <c r="AO51" s="50"/>
      <c r="AP51" s="50"/>
      <c r="AQ51" s="50"/>
      <c r="AR51" s="50"/>
      <c r="AS51" s="50"/>
      <c r="AT51" s="50"/>
      <c r="AU51" s="50"/>
      <c r="AV51" s="307"/>
      <c r="AW51" s="300"/>
      <c r="AX51" s="309"/>
      <c r="AY51" s="321"/>
      <c r="AZ51" s="338"/>
      <c r="BA51" s="321"/>
      <c r="BC51" s="8"/>
      <c r="BD51" s="322"/>
      <c r="BE51" s="321"/>
      <c r="BF51" s="300"/>
      <c r="BG51" s="321"/>
      <c r="BH51" s="89"/>
      <c r="BI51" s="323"/>
    </row>
    <row r="52" spans="48:61" ht="12.75">
      <c r="AV52" s="320"/>
      <c r="AW52" s="338"/>
      <c r="AX52" s="338"/>
      <c r="AY52" s="321"/>
      <c r="AZ52" s="338"/>
      <c r="BA52" s="338"/>
      <c r="BB52" s="89"/>
      <c r="BC52" s="8"/>
      <c r="BD52" s="322"/>
      <c r="BE52" s="321"/>
      <c r="BF52" s="300"/>
      <c r="BG52" s="321"/>
      <c r="BH52" s="319"/>
      <c r="BI52" s="323"/>
    </row>
    <row r="53" spans="1:122" s="296" customFormat="1"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5"/>
      <c r="AO53" s="5"/>
      <c r="AP53" s="5"/>
      <c r="AQ53" s="5"/>
      <c r="AR53" s="5"/>
      <c r="AS53" s="27"/>
      <c r="AT53" s="28"/>
      <c r="AU53" s="28"/>
      <c r="AV53" s="320"/>
      <c r="AW53" s="321"/>
      <c r="AX53" s="321"/>
      <c r="AY53" s="321"/>
      <c r="AZ53" s="338"/>
      <c r="BA53" s="321"/>
      <c r="BC53" s="8"/>
      <c r="BD53" s="322"/>
      <c r="BE53" s="321"/>
      <c r="BF53" s="309"/>
      <c r="BG53" s="321"/>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row>
    <row r="54" spans="1:122" s="296" customFormat="1"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5"/>
      <c r="AO54" s="5"/>
      <c r="AP54" s="5"/>
      <c r="AQ54" s="5"/>
      <c r="AR54" s="5"/>
      <c r="AS54" s="27"/>
      <c r="AT54" s="28"/>
      <c r="AU54" s="28"/>
      <c r="AV54" s="320"/>
      <c r="AW54" s="321"/>
      <c r="AX54" s="321"/>
      <c r="AY54" s="321"/>
      <c r="AZ54" s="338"/>
      <c r="BA54" s="321"/>
      <c r="BC54" s="8"/>
      <c r="BD54" s="322"/>
      <c r="BE54" s="321"/>
      <c r="BF54" s="300"/>
      <c r="BG54" s="300"/>
      <c r="BH54" s="323"/>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row>
    <row r="55" spans="1:122" s="296" customFormat="1"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5"/>
      <c r="AO55" s="5"/>
      <c r="AP55" s="5"/>
      <c r="AQ55" s="5"/>
      <c r="AR55" s="5"/>
      <c r="AS55" s="27"/>
      <c r="AT55" s="28"/>
      <c r="AU55" s="28"/>
      <c r="AV55" s="320"/>
      <c r="AW55" s="321"/>
      <c r="AX55" s="321"/>
      <c r="AY55" s="321"/>
      <c r="AZ55" s="338"/>
      <c r="BA55" s="321"/>
      <c r="BC55" s="8"/>
      <c r="BD55" s="322"/>
      <c r="BE55" s="321"/>
      <c r="BF55" s="300"/>
      <c r="BG55" s="300"/>
      <c r="BH55" s="323"/>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row>
    <row r="56" spans="1:122" s="296" customFormat="1"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5"/>
      <c r="AO56" s="5"/>
      <c r="AP56" s="5"/>
      <c r="AQ56" s="5"/>
      <c r="AR56" s="5"/>
      <c r="AS56" s="27"/>
      <c r="AT56" s="28"/>
      <c r="AU56" s="28"/>
      <c r="AV56" s="320"/>
      <c r="AW56" s="325"/>
      <c r="AX56" s="325"/>
      <c r="AY56" s="321"/>
      <c r="AZ56" s="338"/>
      <c r="BA56" s="321"/>
      <c r="BC56" s="8"/>
      <c r="BD56" s="322"/>
      <c r="BE56" s="321"/>
      <c r="BF56" s="300"/>
      <c r="BG56" s="321"/>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row>
    <row r="57" spans="1:122" s="296" customFormat="1"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5"/>
      <c r="AO57" s="5"/>
      <c r="AP57" s="5"/>
      <c r="AQ57" s="5"/>
      <c r="AR57" s="5"/>
      <c r="AS57" s="27"/>
      <c r="AT57" s="28"/>
      <c r="AU57" s="28"/>
      <c r="AV57" s="320"/>
      <c r="AW57" s="325"/>
      <c r="AX57" s="325"/>
      <c r="AY57" s="321"/>
      <c r="AZ57" s="338"/>
      <c r="BA57" s="321"/>
      <c r="BC57" s="8"/>
      <c r="BD57" s="322"/>
      <c r="BE57" s="321"/>
      <c r="BG57" s="300"/>
      <c r="BH57" s="323"/>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row>
    <row r="58" spans="1:122" s="296" customFormat="1"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5"/>
      <c r="AO58" s="5"/>
      <c r="AP58" s="5"/>
      <c r="AQ58" s="5"/>
      <c r="AR58" s="5"/>
      <c r="AS58" s="27"/>
      <c r="AT58" s="28"/>
      <c r="AU58" s="28"/>
      <c r="AV58" s="320"/>
      <c r="AY58" s="321"/>
      <c r="AZ58" s="338"/>
      <c r="BA58" s="321"/>
      <c r="BC58" s="8"/>
      <c r="BD58" s="27"/>
      <c r="BE58" s="321"/>
      <c r="BG58" s="321"/>
      <c r="BH58" s="323"/>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row>
    <row r="59" spans="1:122" s="296" customFormat="1"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5"/>
      <c r="AO59" s="5"/>
      <c r="AP59" s="5"/>
      <c r="AQ59" s="5"/>
      <c r="AR59" s="5"/>
      <c r="AS59" s="27"/>
      <c r="AT59" s="28"/>
      <c r="AU59" s="28"/>
      <c r="AV59" s="320"/>
      <c r="AW59" s="325"/>
      <c r="AX59" s="325"/>
      <c r="AY59" s="321"/>
      <c r="AZ59" s="338"/>
      <c r="BA59" s="321"/>
      <c r="BC59" s="8"/>
      <c r="BD59" s="322"/>
      <c r="BE59" s="321"/>
      <c r="BG59" s="321"/>
      <c r="BH59" s="323"/>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row>
    <row r="60" spans="1:122" s="296" customFormat="1"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5"/>
      <c r="AO60" s="5"/>
      <c r="AP60" s="5"/>
      <c r="AQ60" s="5"/>
      <c r="AR60" s="5"/>
      <c r="AS60" s="27"/>
      <c r="AT60" s="28"/>
      <c r="AU60" s="28"/>
      <c r="AV60" s="320"/>
      <c r="AW60" s="325"/>
      <c r="AX60" s="325"/>
      <c r="AY60" s="321"/>
      <c r="AZ60" s="338"/>
      <c r="BA60" s="321"/>
      <c r="BC60" s="8"/>
      <c r="BD60" s="322"/>
      <c r="BE60" s="321"/>
      <c r="BH60" s="323"/>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row>
    <row r="61" spans="1:122" s="296" customFormat="1"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5"/>
      <c r="AO61" s="5"/>
      <c r="AP61" s="5"/>
      <c r="AQ61" s="5"/>
      <c r="AR61" s="5"/>
      <c r="AS61" s="27"/>
      <c r="AT61" s="28"/>
      <c r="AU61" s="28"/>
      <c r="AV61" s="320"/>
      <c r="AW61" s="325"/>
      <c r="AX61" s="325"/>
      <c r="AY61" s="338"/>
      <c r="AZ61" s="338"/>
      <c r="BA61" s="321"/>
      <c r="BC61" s="8"/>
      <c r="BD61" s="322"/>
      <c r="BE61" s="321"/>
      <c r="BG61" s="323"/>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row>
    <row r="62" spans="1:122" s="296" customFormat="1"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5"/>
      <c r="AO62" s="5"/>
      <c r="AP62" s="5"/>
      <c r="AQ62" s="5"/>
      <c r="AR62" s="5"/>
      <c r="AS62" s="27"/>
      <c r="AT62" s="28"/>
      <c r="AU62" s="28"/>
      <c r="AV62" s="307"/>
      <c r="AW62" s="325"/>
      <c r="AX62" s="325"/>
      <c r="AY62" s="300"/>
      <c r="AZ62" s="300"/>
      <c r="BA62" s="300"/>
      <c r="BC62" s="8"/>
      <c r="BD62" s="322"/>
      <c r="BE62" s="321"/>
      <c r="BG62" s="323"/>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row>
    <row r="63" spans="1:122" s="296" customFormat="1"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5"/>
      <c r="AO63" s="5"/>
      <c r="AP63" s="5"/>
      <c r="AQ63" s="5"/>
      <c r="AR63" s="5"/>
      <c r="AS63" s="27"/>
      <c r="AT63" s="28"/>
      <c r="AU63" s="28"/>
      <c r="AV63" s="307"/>
      <c r="AY63" s="321"/>
      <c r="AZ63" s="321"/>
      <c r="BA63" s="321"/>
      <c r="BC63" s="8"/>
      <c r="BD63" s="322"/>
      <c r="BE63" s="300"/>
      <c r="BG63" s="323"/>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row>
    <row r="64" spans="1:122" s="296" customFormat="1"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5"/>
      <c r="AO64" s="5"/>
      <c r="AP64" s="5"/>
      <c r="AQ64" s="5"/>
      <c r="AR64" s="5"/>
      <c r="AS64" s="27"/>
      <c r="AT64" s="28"/>
      <c r="AU64" s="28"/>
      <c r="AV64" s="320"/>
      <c r="AY64" s="321"/>
      <c r="AZ64" s="321"/>
      <c r="BA64" s="338"/>
      <c r="BC64" s="182"/>
      <c r="BD64" s="27"/>
      <c r="BE64" s="300"/>
      <c r="BG64" s="323"/>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row>
    <row r="65" spans="1:122" s="296" customFormat="1"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5"/>
      <c r="AO65" s="5"/>
      <c r="AP65" s="5"/>
      <c r="AQ65" s="5"/>
      <c r="AR65" s="5"/>
      <c r="AS65" s="27"/>
      <c r="AT65" s="28"/>
      <c r="AU65" s="28"/>
      <c r="AV65" s="307"/>
      <c r="AY65" s="321"/>
      <c r="AZ65" s="321"/>
      <c r="BA65" s="321"/>
      <c r="BC65" s="8"/>
      <c r="BD65" s="27"/>
      <c r="BE65" s="300"/>
      <c r="BG65" s="89"/>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row>
    <row r="66" spans="1:122" s="296" customFormat="1"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5"/>
      <c r="AO66" s="5"/>
      <c r="AP66" s="5"/>
      <c r="AQ66" s="5"/>
      <c r="AR66" s="5"/>
      <c r="AS66" s="27"/>
      <c r="AT66" s="28"/>
      <c r="AU66" s="28"/>
      <c r="AV66" s="320"/>
      <c r="AY66" s="338"/>
      <c r="AZ66" s="321"/>
      <c r="BA66" s="338"/>
      <c r="BC66" s="8"/>
      <c r="BD66" s="27"/>
      <c r="BE66" s="309"/>
      <c r="BG66" s="89"/>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row>
    <row r="67" spans="48:57" ht="12.75">
      <c r="AV67" s="320"/>
      <c r="AY67" s="338"/>
      <c r="AZ67" s="321"/>
      <c r="BA67" s="321"/>
      <c r="BC67" s="8"/>
      <c r="BD67" s="27"/>
      <c r="BE67" s="300"/>
    </row>
    <row r="68" spans="48:57" ht="12.75">
      <c r="AV68" s="307"/>
      <c r="AW68" s="300"/>
      <c r="AX68" s="300"/>
      <c r="AY68" s="300"/>
      <c r="AZ68" s="300"/>
      <c r="BA68" s="300"/>
      <c r="BC68" s="8"/>
      <c r="BD68" s="27"/>
      <c r="BE68" s="300"/>
    </row>
    <row r="69" spans="48:57" ht="12.75">
      <c r="AV69" s="320"/>
      <c r="AW69" s="321"/>
      <c r="AX69" s="338"/>
      <c r="AY69" s="300"/>
      <c r="AZ69" s="300"/>
      <c r="BA69" s="300"/>
      <c r="BC69" s="8"/>
      <c r="BD69" s="27"/>
      <c r="BE69" s="300"/>
    </row>
    <row r="70" spans="48:59" ht="12.75">
      <c r="AV70" s="320"/>
      <c r="AW70" s="325"/>
      <c r="AX70" s="325"/>
      <c r="AY70" s="300"/>
      <c r="AZ70" s="300"/>
      <c r="BA70" s="300"/>
      <c r="BD70" s="333"/>
      <c r="BG70" s="89"/>
    </row>
    <row r="71" spans="48:56" ht="12.75">
      <c r="AV71" s="320"/>
      <c r="AW71" s="325"/>
      <c r="AX71" s="325"/>
      <c r="AY71" s="300"/>
      <c r="AZ71" s="300"/>
      <c r="BA71" s="300"/>
      <c r="BD71" s="322"/>
    </row>
    <row r="72" spans="48:56" ht="12.75">
      <c r="AV72" s="320"/>
      <c r="AW72" s="325"/>
      <c r="AX72" s="325"/>
      <c r="AY72" s="300"/>
      <c r="AZ72" s="300"/>
      <c r="BA72" s="300"/>
      <c r="BD72" s="333"/>
    </row>
    <row r="73" spans="48:56" ht="12.75">
      <c r="AV73" s="307"/>
      <c r="AY73" s="300"/>
      <c r="AZ73" s="300"/>
      <c r="BA73" s="309"/>
      <c r="BD73" s="322"/>
    </row>
    <row r="74" spans="48:56" ht="12.75">
      <c r="AV74" s="307"/>
      <c r="AY74" s="321"/>
      <c r="AZ74" s="321"/>
      <c r="BA74" s="321"/>
      <c r="BD74" s="27"/>
    </row>
    <row r="75" spans="48:56" ht="12.75">
      <c r="AV75" s="34"/>
      <c r="AY75" s="321"/>
      <c r="AZ75" s="321"/>
      <c r="BA75" s="321"/>
      <c r="BD75" s="27"/>
    </row>
    <row r="76" spans="48:56" ht="12.75">
      <c r="AV76" s="34"/>
      <c r="AY76" s="321"/>
      <c r="AZ76" s="338"/>
      <c r="BA76" s="338"/>
      <c r="BD76" s="322"/>
    </row>
    <row r="77" spans="48:56" ht="12.75">
      <c r="AV77" s="34"/>
      <c r="AY77" s="338"/>
      <c r="AZ77" s="321"/>
      <c r="BA77" s="321"/>
      <c r="BD77" s="27"/>
    </row>
    <row r="78" spans="48:56" ht="12.75">
      <c r="AV78" s="34"/>
      <c r="AY78" s="300"/>
      <c r="AZ78" s="300"/>
      <c r="BA78" s="300"/>
      <c r="BD78" s="322"/>
    </row>
    <row r="79" spans="48:58" ht="12.75">
      <c r="AV79" s="34"/>
      <c r="AY79" s="300"/>
      <c r="AZ79" s="300"/>
      <c r="BA79" s="300"/>
      <c r="BD79" s="322"/>
      <c r="BF79" s="89"/>
    </row>
    <row r="80" spans="1:122" s="296" customFormat="1"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5"/>
      <c r="AO80" s="5"/>
      <c r="AP80" s="5"/>
      <c r="AQ80" s="5"/>
      <c r="AR80" s="5"/>
      <c r="AS80" s="27"/>
      <c r="AT80" s="28"/>
      <c r="AU80" s="28"/>
      <c r="AV80" s="34"/>
      <c r="AY80" s="321"/>
      <c r="AZ80" s="325"/>
      <c r="BA80" s="325"/>
      <c r="BD80" s="27"/>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row>
    <row r="81" spans="1:122" s="296" customFormat="1"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5"/>
      <c r="AO81" s="5"/>
      <c r="AP81" s="5"/>
      <c r="AQ81" s="5"/>
      <c r="AR81" s="5"/>
      <c r="AS81" s="27"/>
      <c r="AT81" s="28"/>
      <c r="AU81" s="28"/>
      <c r="AV81" s="34"/>
      <c r="AY81" s="300"/>
      <c r="BD81" s="322"/>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row>
    <row r="82" spans="1:122" s="296" customFormat="1"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5"/>
      <c r="AO82" s="5"/>
      <c r="AP82" s="5"/>
      <c r="AQ82" s="5"/>
      <c r="AR82" s="5"/>
      <c r="AS82" s="27"/>
      <c r="AT82" s="28"/>
      <c r="AU82" s="28"/>
      <c r="AV82" s="34"/>
      <c r="AY82" s="321"/>
      <c r="AZ82" s="325"/>
      <c r="BA82" s="325"/>
      <c r="BD82" s="322"/>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row>
    <row r="83" spans="1:122" s="296" customFormat="1"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5"/>
      <c r="AO83" s="5"/>
      <c r="AP83" s="5"/>
      <c r="AQ83" s="5"/>
      <c r="AR83" s="5"/>
      <c r="AS83" s="27"/>
      <c r="AT83" s="28"/>
      <c r="AU83" s="28"/>
      <c r="AV83" s="34"/>
      <c r="AY83" s="321"/>
      <c r="AZ83" s="325"/>
      <c r="BA83" s="325"/>
      <c r="BD83" s="322"/>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row>
    <row r="84" spans="1:122" s="296" customFormat="1"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5"/>
      <c r="AO84" s="5"/>
      <c r="AP84" s="5"/>
      <c r="AQ84" s="5"/>
      <c r="AR84" s="5"/>
      <c r="AS84" s="27"/>
      <c r="AT84" s="28"/>
      <c r="AU84" s="28"/>
      <c r="AV84" s="34"/>
      <c r="AY84" s="309"/>
      <c r="BD84" s="322"/>
      <c r="BF84" s="89"/>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row>
    <row r="85" spans="1:122" s="296" customFormat="1"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5"/>
      <c r="AO85" s="5"/>
      <c r="AP85" s="5"/>
      <c r="AQ85" s="5"/>
      <c r="AR85" s="5"/>
      <c r="AS85" s="27"/>
      <c r="AT85" s="28"/>
      <c r="AU85" s="28"/>
      <c r="AV85" s="28"/>
      <c r="AY85" s="338"/>
      <c r="AZ85" s="325"/>
      <c r="BA85" s="325"/>
      <c r="BD85" s="27"/>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row>
    <row r="86" spans="1:122" s="296" customFormat="1"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5"/>
      <c r="AO86" s="5"/>
      <c r="AP86" s="5"/>
      <c r="AQ86" s="5"/>
      <c r="AR86" s="5"/>
      <c r="AS86" s="27"/>
      <c r="AT86" s="28"/>
      <c r="AU86" s="28"/>
      <c r="AV86" s="28"/>
      <c r="AY86" s="321"/>
      <c r="AZ86" s="325"/>
      <c r="BA86" s="325"/>
      <c r="BD86" s="50"/>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row>
    <row r="87" spans="1:122" s="296" customFormat="1"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5"/>
      <c r="AO87" s="5"/>
      <c r="AP87" s="5"/>
      <c r="AQ87" s="5"/>
      <c r="AR87" s="5"/>
      <c r="AS87" s="27"/>
      <c r="AT87" s="28"/>
      <c r="AU87" s="28"/>
      <c r="AV87" s="28"/>
      <c r="AY87" s="321"/>
      <c r="AZ87" s="325"/>
      <c r="BA87" s="325"/>
      <c r="BD87" s="27"/>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row>
    <row r="88" spans="1:122" s="296" customFormat="1"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5"/>
      <c r="AO88" s="5"/>
      <c r="AP88" s="5"/>
      <c r="AQ88" s="5"/>
      <c r="AR88" s="5"/>
      <c r="AS88" s="27"/>
      <c r="AT88" s="28"/>
      <c r="AU88" s="28"/>
      <c r="AV88" s="28"/>
      <c r="AY88" s="321"/>
      <c r="AZ88" s="325"/>
      <c r="BA88" s="325"/>
      <c r="BD88" s="50"/>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row>
    <row r="89" spans="1:122" s="296" customFormat="1"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5"/>
      <c r="AO89" s="5"/>
      <c r="AP89" s="5"/>
      <c r="AQ89" s="5"/>
      <c r="AR89" s="5"/>
      <c r="AS89" s="27"/>
      <c r="AT89" s="28"/>
      <c r="AU89" s="28"/>
      <c r="AV89" s="28"/>
      <c r="AY89" s="300"/>
      <c r="BB89" s="309"/>
      <c r="BC89" s="27"/>
      <c r="BD89" s="27"/>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row>
    <row r="90" spans="1:122" s="296" customFormat="1"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5"/>
      <c r="AO90" s="5"/>
      <c r="AP90" s="5"/>
      <c r="AQ90" s="5"/>
      <c r="AR90" s="5"/>
      <c r="AS90" s="27"/>
      <c r="AT90" s="28"/>
      <c r="AU90" s="28"/>
      <c r="AV90" s="28"/>
      <c r="AY90" s="300"/>
      <c r="BB90" s="300"/>
      <c r="BC90" s="27"/>
      <c r="BD90" s="27"/>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row>
    <row r="91" spans="1:122" s="296" customFormat="1"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5"/>
      <c r="AO91" s="5"/>
      <c r="AP91" s="5"/>
      <c r="AQ91" s="5"/>
      <c r="AR91" s="5"/>
      <c r="AS91" s="27"/>
      <c r="AT91" s="28"/>
      <c r="AU91" s="28"/>
      <c r="AV91" s="28"/>
      <c r="AY91" s="300"/>
      <c r="BB91" s="300"/>
      <c r="BC91" s="50"/>
      <c r="BD91" s="27"/>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row>
    <row r="92" spans="1:122" s="296" customFormat="1"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5"/>
      <c r="AO92" s="5"/>
      <c r="AP92" s="5"/>
      <c r="AQ92" s="5"/>
      <c r="AR92" s="5"/>
      <c r="AS92" s="27"/>
      <c r="AT92" s="28"/>
      <c r="AU92" s="28"/>
      <c r="AV92" s="28"/>
      <c r="AY92" s="300"/>
      <c r="BB92" s="300"/>
      <c r="BC92" s="50"/>
      <c r="BD92" s="27"/>
      <c r="BE92" s="89"/>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row>
    <row r="93" spans="1:122" s="296" customFormat="1"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5"/>
      <c r="AO93" s="5"/>
      <c r="AP93" s="5"/>
      <c r="AQ93" s="5"/>
      <c r="AR93" s="5"/>
      <c r="AS93" s="27"/>
      <c r="AT93" s="28"/>
      <c r="AU93" s="28"/>
      <c r="AV93" s="28"/>
      <c r="AY93" s="300"/>
      <c r="BB93" s="300"/>
      <c r="BC93" s="50"/>
      <c r="BD93" s="27"/>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row>
    <row r="94" spans="51:56" ht="12.75">
      <c r="AY94" s="300"/>
      <c r="BB94" s="300"/>
      <c r="BC94" s="50"/>
      <c r="BD94" s="27"/>
    </row>
    <row r="95" spans="51:56" ht="12.75">
      <c r="AY95" s="300"/>
      <c r="BB95" s="300"/>
      <c r="BC95" s="50"/>
      <c r="BD95" s="27"/>
    </row>
    <row r="96" spans="51:56" ht="12.75">
      <c r="AY96" s="300"/>
      <c r="BC96" s="50"/>
      <c r="BD96" s="27"/>
    </row>
    <row r="97" spans="51:57" ht="12.75">
      <c r="AY97" s="300"/>
      <c r="BC97" s="50"/>
      <c r="BD97" s="27"/>
      <c r="BE97" s="89"/>
    </row>
    <row r="98" spans="51:57" ht="12.75">
      <c r="AY98" s="300"/>
      <c r="BC98" s="50"/>
      <c r="BD98" s="50"/>
      <c r="BE98" s="297"/>
    </row>
    <row r="99" spans="51:56" ht="12.75">
      <c r="AY99" s="300"/>
      <c r="BC99" s="50"/>
      <c r="BD99" s="50"/>
    </row>
    <row r="100" spans="51:56" ht="12.75">
      <c r="AY100" s="300"/>
      <c r="BC100" s="50"/>
      <c r="BD100" s="27"/>
    </row>
    <row r="101" spans="51:56" ht="12.75">
      <c r="AY101" s="300"/>
      <c r="BC101" s="50"/>
      <c r="BD101" s="50"/>
    </row>
    <row r="102" spans="51:57" ht="12.75">
      <c r="AY102" s="300"/>
      <c r="BC102" s="50"/>
      <c r="BD102" s="50"/>
      <c r="BE102" s="89"/>
    </row>
    <row r="103" spans="51:57" ht="12.75">
      <c r="AY103" s="300"/>
      <c r="BC103" s="50"/>
      <c r="BD103" s="50"/>
      <c r="BE103" s="89"/>
    </row>
    <row r="104" spans="51:56" ht="12.75">
      <c r="AY104" s="300"/>
      <c r="BC104" s="50"/>
      <c r="BD104" s="50"/>
    </row>
    <row r="105" spans="51:56" ht="12.75">
      <c r="AY105" s="309"/>
      <c r="BC105" s="27"/>
      <c r="BD105" s="50"/>
    </row>
    <row r="106" spans="51:56" ht="12.75">
      <c r="AY106" s="309"/>
      <c r="BD106" s="50"/>
    </row>
    <row r="107" spans="51:56" ht="12.75">
      <c r="AY107" s="309"/>
      <c r="BD107" s="50"/>
    </row>
    <row r="108" spans="51:56" ht="12.75">
      <c r="AY108" s="309"/>
      <c r="BD108" s="50"/>
    </row>
    <row r="109" spans="51:56" ht="12.75">
      <c r="AY109" s="309"/>
      <c r="BD109" s="50"/>
    </row>
    <row r="110" spans="51:56" ht="12.75">
      <c r="AY110" s="309"/>
      <c r="BD110" s="50"/>
    </row>
    <row r="111" spans="51:56" ht="12.75">
      <c r="AY111" s="309"/>
      <c r="BD111" s="310"/>
    </row>
    <row r="112" spans="51:56" ht="12.75">
      <c r="AY112" s="309"/>
      <c r="BD112" s="27"/>
    </row>
    <row r="113" spans="51:56" ht="12.75">
      <c r="AY113" s="309"/>
      <c r="BD113" s="89"/>
    </row>
    <row r="114" ht="12.75">
      <c r="AY114" s="309"/>
    </row>
    <row r="115" spans="51:56" ht="12.75">
      <c r="AY115" s="27"/>
      <c r="BD115" s="89"/>
    </row>
    <row r="116" ht="12.75">
      <c r="AY116" s="50"/>
    </row>
    <row r="119" ht="12.75">
      <c r="AY119" s="8"/>
    </row>
    <row r="120" spans="51:54" ht="12.75">
      <c r="AY120" s="8"/>
      <c r="BB120" s="89"/>
    </row>
    <row r="121" spans="51:55" ht="12.75">
      <c r="AY121" s="8"/>
      <c r="BB121" s="89"/>
      <c r="BC121" s="89"/>
    </row>
    <row r="122" ht="12.75">
      <c r="AY122" s="8"/>
    </row>
    <row r="123" ht="12.75">
      <c r="AY123" s="8"/>
    </row>
    <row r="124" ht="12.75">
      <c r="AY124" s="8"/>
    </row>
    <row r="125" spans="51:55" ht="12.75">
      <c r="AY125" s="8"/>
      <c r="BC125" s="89"/>
    </row>
    <row r="126" spans="51:55" ht="12.75">
      <c r="AY126" s="8"/>
      <c r="BC126" s="89"/>
    </row>
    <row r="127" ht="12.75">
      <c r="AY127" s="8"/>
    </row>
    <row r="128" spans="51:55" ht="12.75">
      <c r="AY128" s="8"/>
      <c r="AZ128" s="306"/>
      <c r="BA128" s="89"/>
      <c r="BC128" s="89"/>
    </row>
    <row r="129" ht="12.75">
      <c r="AY129" s="8"/>
    </row>
    <row r="130" spans="51:55" ht="12.75">
      <c r="AY130" s="8"/>
      <c r="BC130" s="89"/>
    </row>
    <row r="131" spans="51:55" ht="12.75">
      <c r="AY131" s="8"/>
      <c r="BA131" s="89"/>
      <c r="BC131" s="89"/>
    </row>
    <row r="132" ht="12.75">
      <c r="AY132" s="8"/>
    </row>
    <row r="133" spans="51:55" ht="12.75">
      <c r="AY133" s="8"/>
      <c r="BA133" s="89"/>
      <c r="BC133" s="89"/>
    </row>
  </sheetData>
  <sheetProtection/>
  <mergeCells count="141">
    <mergeCell ref="AG50:AJ50"/>
    <mergeCell ref="AK50:AL50"/>
    <mergeCell ref="X45:X46"/>
    <mergeCell ref="Y45:Y46"/>
    <mergeCell ref="Z45:Z46"/>
    <mergeCell ref="AG45:AL45"/>
    <mergeCell ref="AG46:AL46"/>
    <mergeCell ref="R45:R48"/>
    <mergeCell ref="S45:S47"/>
    <mergeCell ref="T45:T47"/>
    <mergeCell ref="U45:U47"/>
    <mergeCell ref="H49:AF49"/>
    <mergeCell ref="AG49:AL49"/>
    <mergeCell ref="L39:L48"/>
    <mergeCell ref="M39:M48"/>
    <mergeCell ref="N39:N48"/>
    <mergeCell ref="O39:O44"/>
    <mergeCell ref="AD39:AD40"/>
    <mergeCell ref="AG39:AL40"/>
    <mergeCell ref="AG41:AL41"/>
    <mergeCell ref="AG42:AL42"/>
    <mergeCell ref="X39:X41"/>
    <mergeCell ref="Y39:Y41"/>
    <mergeCell ref="Z39:Z41"/>
    <mergeCell ref="AA39:AA40"/>
    <mergeCell ref="AB39:AB40"/>
    <mergeCell ref="AC39:AC40"/>
    <mergeCell ref="AG43:AL43"/>
    <mergeCell ref="X44:AF44"/>
    <mergeCell ref="V45:V47"/>
    <mergeCell ref="W45:W46"/>
    <mergeCell ref="X47:AF47"/>
    <mergeCell ref="AG47:AL48"/>
    <mergeCell ref="AG44:AL44"/>
    <mergeCell ref="V39:V42"/>
    <mergeCell ref="W39:W41"/>
    <mergeCell ref="S43:S44"/>
    <mergeCell ref="T43:T44"/>
    <mergeCell ref="U43:U44"/>
    <mergeCell ref="V43:V44"/>
    <mergeCell ref="Q45:Q48"/>
    <mergeCell ref="AG34:AL34"/>
    <mergeCell ref="AG35:AL35"/>
    <mergeCell ref="X36:AF36"/>
    <mergeCell ref="AG36:AL37"/>
    <mergeCell ref="U34:U36"/>
    <mergeCell ref="R39:R44"/>
    <mergeCell ref="S39:S42"/>
    <mergeCell ref="T39:T42"/>
    <mergeCell ref="U39:U42"/>
    <mergeCell ref="G38:G48"/>
    <mergeCell ref="H38:H48"/>
    <mergeCell ref="I38:I48"/>
    <mergeCell ref="J38:J48"/>
    <mergeCell ref="AG38:AL38"/>
    <mergeCell ref="K39:K48"/>
    <mergeCell ref="P39:P44"/>
    <mergeCell ref="Q39:Q44"/>
    <mergeCell ref="O45:O48"/>
    <mergeCell ref="P45:P48"/>
    <mergeCell ref="X34:X35"/>
    <mergeCell ref="Y34:Y35"/>
    <mergeCell ref="Z34:Z35"/>
    <mergeCell ref="O34:O37"/>
    <mergeCell ref="P34:P37"/>
    <mergeCell ref="Q34:Q37"/>
    <mergeCell ref="R34:R37"/>
    <mergeCell ref="S34:S36"/>
    <mergeCell ref="S32:S33"/>
    <mergeCell ref="T32:T33"/>
    <mergeCell ref="U32:U33"/>
    <mergeCell ref="V32:V33"/>
    <mergeCell ref="AG32:AL32"/>
    <mergeCell ref="X33:AF33"/>
    <mergeCell ref="AG33:AL33"/>
    <mergeCell ref="AD28:AD29"/>
    <mergeCell ref="AG28:AL28"/>
    <mergeCell ref="AG29:AL29"/>
    <mergeCell ref="AG30:AL30"/>
    <mergeCell ref="AA28:AA29"/>
    <mergeCell ref="T34:T36"/>
    <mergeCell ref="AG31:AL31"/>
    <mergeCell ref="V28:V31"/>
    <mergeCell ref="V34:V36"/>
    <mergeCell ref="W34:W35"/>
    <mergeCell ref="S28:S31"/>
    <mergeCell ref="T28:T31"/>
    <mergeCell ref="U28:U31"/>
    <mergeCell ref="W28:W30"/>
    <mergeCell ref="AB28:AB29"/>
    <mergeCell ref="AC28:AC29"/>
    <mergeCell ref="AG27:AL27"/>
    <mergeCell ref="K28:K37"/>
    <mergeCell ref="L28:L37"/>
    <mergeCell ref="M28:M37"/>
    <mergeCell ref="N28:N37"/>
    <mergeCell ref="O28:O33"/>
    <mergeCell ref="X28:X30"/>
    <mergeCell ref="Y28:Y30"/>
    <mergeCell ref="Z28:Z30"/>
    <mergeCell ref="P28:P33"/>
    <mergeCell ref="D49:D50"/>
    <mergeCell ref="E49:E50"/>
    <mergeCell ref="F49:F50"/>
    <mergeCell ref="G27:G37"/>
    <mergeCell ref="H27:H37"/>
    <mergeCell ref="I27:I37"/>
    <mergeCell ref="H50:AF50"/>
    <mergeCell ref="J27:J37"/>
    <mergeCell ref="Q28:Q33"/>
    <mergeCell ref="R28:R33"/>
    <mergeCell ref="AN23:AS23"/>
    <mergeCell ref="AG24:AL24"/>
    <mergeCell ref="AN24:AS24"/>
    <mergeCell ref="A27:A50"/>
    <mergeCell ref="B27:B50"/>
    <mergeCell ref="C27:C48"/>
    <mergeCell ref="D27:D48"/>
    <mergeCell ref="E27:E48"/>
    <mergeCell ref="F27:F48"/>
    <mergeCell ref="C49:C50"/>
    <mergeCell ref="AQ11:AQ12"/>
    <mergeCell ref="AG21:AL21"/>
    <mergeCell ref="AN21:AS21"/>
    <mergeCell ref="AG22:AL22"/>
    <mergeCell ref="AM22:AM26"/>
    <mergeCell ref="AN22:AS22"/>
    <mergeCell ref="A16:AT16"/>
    <mergeCell ref="A17:AT17"/>
    <mergeCell ref="AT22:AT26"/>
    <mergeCell ref="AG23:AL23"/>
    <mergeCell ref="AM27:AM50"/>
    <mergeCell ref="AS7:AS12"/>
    <mergeCell ref="AT7:AT13"/>
    <mergeCell ref="AG19:AM19"/>
    <mergeCell ref="AN19:AT19"/>
    <mergeCell ref="AG20:AM20"/>
    <mergeCell ref="AN20:AT20"/>
    <mergeCell ref="AR7:AR9"/>
    <mergeCell ref="AQ8:AQ9"/>
    <mergeCell ref="AR10:AR12"/>
  </mergeCells>
  <printOptions horizontalCentered="1" verticalCentered="1"/>
  <pageMargins left="0" right="0" top="0" bottom="0" header="0" footer="0"/>
  <pageSetup fitToHeight="1" fitToWidth="1" horizontalDpi="600" verticalDpi="600" orientation="landscape" paperSize="9" scale="35" r:id="rId1"/>
  <headerFooter alignWithMargins="0">
    <oddHeader>&amp;C&amp;"Arial,Bold"&amp;12PWEEKFT IT00</oddHeader>
  </headerFooter>
  <rowBreaks count="1" manualBreakCount="1">
    <brk id="18" max="46" man="1"/>
  </rowBreaks>
  <colBreaks count="1" manualBreakCount="1">
    <brk id="46" max="62" man="1"/>
  </colBreaks>
</worksheet>
</file>

<file path=xl/worksheets/sheet9.xml><?xml version="1.0" encoding="utf-8"?>
<worksheet xmlns="http://schemas.openxmlformats.org/spreadsheetml/2006/main" xmlns:r="http://schemas.openxmlformats.org/officeDocument/2006/relationships">
  <sheetPr>
    <pageSetUpPr fitToPage="1"/>
  </sheetPr>
  <dimension ref="A1:BT58"/>
  <sheetViews>
    <sheetView view="pageBreakPreview" zoomScale="75" zoomScaleSheetLayoutView="75" zoomScalePageLayoutView="0" workbookViewId="0" topLeftCell="A1">
      <selection activeCell="A1" sqref="A1"/>
    </sheetView>
  </sheetViews>
  <sheetFormatPr defaultColWidth="9.140625" defaultRowHeight="12.75"/>
  <cols>
    <col min="1" max="1" width="5.57421875" style="8" customWidth="1"/>
    <col min="2" max="2" width="6.28125" style="8" customWidth="1"/>
    <col min="3" max="3" width="3.28125" style="8" customWidth="1"/>
    <col min="4" max="4" width="6.7109375" style="8" customWidth="1"/>
    <col min="5" max="5" width="4.57421875" style="8" customWidth="1"/>
    <col min="6" max="6" width="7.00390625" style="8" customWidth="1"/>
    <col min="7" max="7" width="5.421875" style="8" customWidth="1"/>
    <col min="8" max="8" width="14.421875" style="8" customWidth="1"/>
    <col min="9" max="9" width="4.57421875" style="8" customWidth="1"/>
    <col min="10" max="10" width="5.57421875" style="8" customWidth="1"/>
    <col min="11" max="11" width="4.421875" style="8" customWidth="1"/>
    <col min="12" max="12" width="14.421875" style="8" customWidth="1"/>
    <col min="13" max="13" width="12.28125" style="8" customWidth="1"/>
    <col min="14" max="14" width="10.421875" style="8" customWidth="1"/>
    <col min="15" max="15" width="13.00390625" style="8" customWidth="1"/>
    <col min="16" max="16" width="8.7109375" style="8" customWidth="1"/>
    <col min="17" max="72" width="9.140625" style="28" customWidth="1"/>
    <col min="73" max="16384" width="9.140625" style="8" customWidth="1"/>
  </cols>
  <sheetData>
    <row r="1" spans="1:5" ht="12.75">
      <c r="A1" s="1" t="s">
        <v>490</v>
      </c>
      <c r="E1" s="1"/>
    </row>
    <row r="2" spans="1:5" ht="12.75">
      <c r="A2" s="235" t="s">
        <v>361</v>
      </c>
      <c r="E2" s="1"/>
    </row>
    <row r="3" spans="1:2" ht="12.75">
      <c r="A3" t="s">
        <v>27</v>
      </c>
      <c r="B3" s="8" t="s">
        <v>230</v>
      </c>
    </row>
    <row r="4" ht="12.75"/>
    <row r="5" spans="2:6" ht="12.75">
      <c r="B5" s="3"/>
      <c r="F5" s="3"/>
    </row>
    <row r="6" spans="1:16" ht="12.75">
      <c r="A6" s="4">
        <v>-1</v>
      </c>
      <c r="B6" s="5"/>
      <c r="C6" s="4" t="s">
        <v>28</v>
      </c>
      <c r="D6" s="6"/>
      <c r="E6" s="4"/>
      <c r="F6" s="5"/>
      <c r="G6" s="4"/>
      <c r="H6" s="6"/>
      <c r="I6" s="6"/>
      <c r="J6" s="6"/>
      <c r="K6" s="6"/>
      <c r="L6" s="6"/>
      <c r="N6" s="354">
        <f>SUM(P35:P40)</f>
        <v>3132</v>
      </c>
      <c r="O6" s="354">
        <f>SUM(N6)</f>
        <v>3132</v>
      </c>
      <c r="P6" s="354">
        <f>O6</f>
        <v>3132</v>
      </c>
    </row>
    <row r="7" spans="1:16" ht="12.75">
      <c r="A7" s="9">
        <v>0</v>
      </c>
      <c r="B7" s="5"/>
      <c r="C7" s="288" t="s">
        <v>458</v>
      </c>
      <c r="D7" s="6"/>
      <c r="E7" s="9"/>
      <c r="F7" s="5"/>
      <c r="G7" s="9"/>
      <c r="H7" s="6"/>
      <c r="I7" s="6"/>
      <c r="J7" s="6"/>
      <c r="K7" s="6"/>
      <c r="L7" s="6"/>
      <c r="N7" s="366">
        <f>SUM(O35,M36:O36,O40)</f>
        <v>5477</v>
      </c>
      <c r="O7" s="1347">
        <f>SUM(N7:N8)</f>
        <v>17682</v>
      </c>
      <c r="P7" s="1344">
        <f>SUM(O7:O9)</f>
        <v>17769</v>
      </c>
    </row>
    <row r="8" spans="1:16" ht="12.75">
      <c r="A8" s="364" t="s">
        <v>66</v>
      </c>
      <c r="B8" s="5"/>
      <c r="C8" s="287" t="s">
        <v>363</v>
      </c>
      <c r="D8" s="6"/>
      <c r="E8" s="9"/>
      <c r="F8" s="5"/>
      <c r="G8" s="9"/>
      <c r="H8" s="6"/>
      <c r="I8" s="6"/>
      <c r="J8" s="6"/>
      <c r="K8" s="6"/>
      <c r="L8" s="6"/>
      <c r="N8" s="365">
        <f>SUM(M37:O37)</f>
        <v>12205</v>
      </c>
      <c r="O8" s="1348"/>
      <c r="P8" s="1345"/>
    </row>
    <row r="9" spans="1:16" ht="12.75" customHeight="1">
      <c r="A9" s="23" t="s">
        <v>29</v>
      </c>
      <c r="B9" s="5"/>
      <c r="C9" s="4" t="s">
        <v>30</v>
      </c>
      <c r="E9" s="23"/>
      <c r="F9" s="5"/>
      <c r="G9" s="4"/>
      <c r="M9" s="8"/>
      <c r="N9" s="356">
        <f>SUM(M35:N35,M38:N40,O38:O39)</f>
        <v>87</v>
      </c>
      <c r="O9" s="356">
        <f>SUM(N9)</f>
        <v>87</v>
      </c>
      <c r="P9" s="1346"/>
    </row>
    <row r="10" spans="1:16" ht="13.5" thickBot="1">
      <c r="A10" s="20"/>
      <c r="B10" s="21"/>
      <c r="C10" s="9"/>
      <c r="E10" s="20"/>
      <c r="F10" s="21"/>
      <c r="N10" s="357"/>
      <c r="O10" s="357"/>
      <c r="P10" s="358">
        <f>SUM(P6:P9)</f>
        <v>20901</v>
      </c>
    </row>
    <row r="11" spans="1:16" ht="14.25" thickBot="1" thickTop="1">
      <c r="A11" s="20"/>
      <c r="B11" s="21"/>
      <c r="E11" s="20"/>
      <c r="F11" s="21"/>
      <c r="M11" s="25"/>
      <c r="N11" s="25"/>
      <c r="O11" s="25"/>
      <c r="P11" s="12"/>
    </row>
    <row r="12" spans="1:16" ht="12.75" customHeight="1">
      <c r="A12" s="1" t="s">
        <v>490</v>
      </c>
      <c r="B12" s="280"/>
      <c r="C12" s="280"/>
      <c r="D12" s="280"/>
      <c r="E12" s="280"/>
      <c r="F12" s="280"/>
      <c r="G12" s="280"/>
      <c r="H12" s="280"/>
      <c r="I12" s="280"/>
      <c r="J12" s="280"/>
      <c r="K12" s="280"/>
      <c r="L12" s="280"/>
      <c r="M12" s="1024" t="s">
        <v>44</v>
      </c>
      <c r="N12" s="986"/>
      <c r="O12" s="986"/>
      <c r="P12" s="987"/>
    </row>
    <row r="13" spans="1:16" ht="12.75">
      <c r="A13" s="280"/>
      <c r="B13" s="280"/>
      <c r="C13" s="280"/>
      <c r="D13" s="280"/>
      <c r="E13" s="280"/>
      <c r="F13" s="280"/>
      <c r="G13" s="280"/>
      <c r="H13" s="280"/>
      <c r="I13" s="280"/>
      <c r="J13" s="280"/>
      <c r="K13" s="280"/>
      <c r="L13" s="280"/>
      <c r="M13" s="1025" t="s">
        <v>45</v>
      </c>
      <c r="N13" s="967"/>
      <c r="O13" s="967"/>
      <c r="P13" s="988"/>
    </row>
    <row r="14" spans="1:16" ht="12.75">
      <c r="A14" s="280"/>
      <c r="B14" s="280"/>
      <c r="C14" s="280"/>
      <c r="D14" s="280"/>
      <c r="E14" s="280"/>
      <c r="F14" s="280"/>
      <c r="G14" s="280"/>
      <c r="H14" s="280"/>
      <c r="I14" s="280"/>
      <c r="J14" s="280"/>
      <c r="K14" s="280"/>
      <c r="L14" s="280"/>
      <c r="M14" s="1025" t="s">
        <v>46</v>
      </c>
      <c r="N14" s="967"/>
      <c r="O14" s="968"/>
      <c r="P14" s="29" t="s">
        <v>48</v>
      </c>
    </row>
    <row r="15" spans="1:16" ht="12.75" customHeight="1">
      <c r="A15" s="280"/>
      <c r="B15" s="280"/>
      <c r="C15" s="280"/>
      <c r="D15" s="280"/>
      <c r="E15" s="280"/>
      <c r="F15" s="280"/>
      <c r="G15" s="280"/>
      <c r="H15" s="280"/>
      <c r="I15" s="280"/>
      <c r="J15" s="280"/>
      <c r="K15" s="280"/>
      <c r="L15" s="280"/>
      <c r="M15" s="1026" t="s">
        <v>47</v>
      </c>
      <c r="N15" s="969"/>
      <c r="O15" s="970"/>
      <c r="P15" s="971" t="s">
        <v>49</v>
      </c>
    </row>
    <row r="16" spans="1:16" ht="12.75" customHeight="1">
      <c r="A16" s="280"/>
      <c r="B16" s="280"/>
      <c r="C16" s="280"/>
      <c r="D16" s="280"/>
      <c r="E16" s="280"/>
      <c r="F16" s="280"/>
      <c r="G16" s="280"/>
      <c r="H16" s="280"/>
      <c r="I16" s="280"/>
      <c r="J16" s="280"/>
      <c r="K16" s="280"/>
      <c r="L16" s="280"/>
      <c r="M16" s="830" t="s">
        <v>32</v>
      </c>
      <c r="N16" s="831"/>
      <c r="O16" s="832"/>
      <c r="P16" s="971"/>
    </row>
    <row r="17" spans="1:16" ht="12.75" customHeight="1">
      <c r="A17" s="280"/>
      <c r="B17" s="280"/>
      <c r="C17" s="280"/>
      <c r="D17" s="280"/>
      <c r="E17" s="280"/>
      <c r="F17" s="280"/>
      <c r="G17" s="280"/>
      <c r="H17" s="280"/>
      <c r="I17" s="280"/>
      <c r="J17" s="280"/>
      <c r="K17" s="280"/>
      <c r="L17" s="280"/>
      <c r="M17" s="833" t="s">
        <v>68</v>
      </c>
      <c r="N17" s="834"/>
      <c r="O17" s="835"/>
      <c r="P17" s="971"/>
    </row>
    <row r="18" spans="1:16" ht="12.75">
      <c r="A18" s="280"/>
      <c r="B18" s="280"/>
      <c r="C18" s="280"/>
      <c r="D18" s="280"/>
      <c r="E18" s="280"/>
      <c r="F18" s="280"/>
      <c r="G18" s="280"/>
      <c r="H18" s="280"/>
      <c r="I18" s="280"/>
      <c r="J18" s="280"/>
      <c r="K18" s="280"/>
      <c r="L18" s="280"/>
      <c r="M18" s="135" t="s">
        <v>75</v>
      </c>
      <c r="N18" s="31">
        <v>19</v>
      </c>
      <c r="O18" s="61" t="s">
        <v>70</v>
      </c>
      <c r="P18" s="971"/>
    </row>
    <row r="19" spans="1:16" ht="26.25" thickBot="1">
      <c r="A19" s="240"/>
      <c r="B19" s="240"/>
      <c r="C19" s="240"/>
      <c r="D19" s="240"/>
      <c r="E19" s="240"/>
      <c r="F19" s="240"/>
      <c r="G19" s="240"/>
      <c r="H19" s="240"/>
      <c r="I19" s="280"/>
      <c r="J19" s="280"/>
      <c r="K19" s="280"/>
      <c r="L19" s="280"/>
      <c r="M19" s="32" t="s">
        <v>228</v>
      </c>
      <c r="N19" s="30" t="s">
        <v>43</v>
      </c>
      <c r="O19" s="30" t="s">
        <v>71</v>
      </c>
      <c r="P19" s="971"/>
    </row>
    <row r="20" spans="1:72" ht="20.25" customHeight="1" thickBot="1">
      <c r="A20" s="1324" t="s">
        <v>232</v>
      </c>
      <c r="B20" s="1327" t="s">
        <v>234</v>
      </c>
      <c r="C20" s="96">
        <v>0</v>
      </c>
      <c r="D20" s="107" t="s">
        <v>194</v>
      </c>
      <c r="E20" s="66"/>
      <c r="F20" s="67"/>
      <c r="G20" s="96"/>
      <c r="H20" s="65"/>
      <c r="I20" s="65"/>
      <c r="J20" s="65"/>
      <c r="K20" s="65"/>
      <c r="L20" s="68"/>
      <c r="M20" s="1237" t="s">
        <v>29</v>
      </c>
      <c r="N20" s="1239"/>
      <c r="O20" s="360">
        <v>0</v>
      </c>
      <c r="P20" s="1321">
        <v>-1</v>
      </c>
      <c r="BQ20" s="8"/>
      <c r="BR20" s="8"/>
      <c r="BS20" s="8"/>
      <c r="BT20" s="8"/>
    </row>
    <row r="21" spans="1:72" ht="32.25" customHeight="1">
      <c r="A21" s="1325"/>
      <c r="B21" s="1271"/>
      <c r="C21" s="1328" t="s">
        <v>96</v>
      </c>
      <c r="D21" s="1261" t="s">
        <v>233</v>
      </c>
      <c r="E21" s="1318" t="s">
        <v>235</v>
      </c>
      <c r="F21" s="1271" t="s">
        <v>236</v>
      </c>
      <c r="G21" s="1319" t="s">
        <v>237</v>
      </c>
      <c r="H21" s="1320" t="s">
        <v>67</v>
      </c>
      <c r="I21" s="1315" t="s">
        <v>453</v>
      </c>
      <c r="J21" s="1271" t="s">
        <v>454</v>
      </c>
      <c r="K21" s="98">
        <v>0</v>
      </c>
      <c r="L21" s="37" t="s">
        <v>455</v>
      </c>
      <c r="M21" s="1338" t="s">
        <v>362</v>
      </c>
      <c r="N21" s="1339"/>
      <c r="O21" s="1340"/>
      <c r="P21" s="1322"/>
      <c r="BQ21" s="8"/>
      <c r="BR21" s="8"/>
      <c r="BS21" s="8"/>
      <c r="BT21" s="8"/>
    </row>
    <row r="22" spans="1:72" ht="32.25" customHeight="1" thickBot="1">
      <c r="A22" s="1325"/>
      <c r="B22" s="1271"/>
      <c r="C22" s="1328"/>
      <c r="D22" s="1261"/>
      <c r="E22" s="1318"/>
      <c r="F22" s="1271"/>
      <c r="G22" s="1319"/>
      <c r="H22" s="1320"/>
      <c r="I22" s="1315"/>
      <c r="J22" s="1271"/>
      <c r="K22" s="98" t="s">
        <v>96</v>
      </c>
      <c r="L22" s="37" t="s">
        <v>456</v>
      </c>
      <c r="M22" s="1341"/>
      <c r="N22" s="1342"/>
      <c r="O22" s="1343"/>
      <c r="P22" s="1322"/>
      <c r="BQ22" s="8"/>
      <c r="BR22" s="8"/>
      <c r="BS22" s="8"/>
      <c r="BT22" s="8"/>
    </row>
    <row r="23" spans="1:72" ht="32.25" customHeight="1">
      <c r="A23" s="1325"/>
      <c r="B23" s="1271"/>
      <c r="C23" s="1328"/>
      <c r="D23" s="1261"/>
      <c r="E23" s="1318"/>
      <c r="F23" s="1271"/>
      <c r="G23" s="93" t="s">
        <v>62</v>
      </c>
      <c r="H23" s="36" t="s">
        <v>29</v>
      </c>
      <c r="I23" s="36"/>
      <c r="J23" s="36"/>
      <c r="K23" s="36"/>
      <c r="L23" s="37"/>
      <c r="M23" s="1332" t="s">
        <v>29</v>
      </c>
      <c r="N23" s="1333"/>
      <c r="O23" s="1334"/>
      <c r="P23" s="1322"/>
      <c r="BQ23" s="8"/>
      <c r="BR23" s="8"/>
      <c r="BS23" s="8"/>
      <c r="BT23" s="8"/>
    </row>
    <row r="24" spans="1:72" ht="36" customHeight="1" thickBot="1">
      <c r="A24" s="1325"/>
      <c r="B24" s="1271"/>
      <c r="C24" s="1328" t="s">
        <v>62</v>
      </c>
      <c r="D24" s="1330" t="s">
        <v>29</v>
      </c>
      <c r="E24" s="1270" t="s">
        <v>72</v>
      </c>
      <c r="F24" s="1271" t="s">
        <v>60</v>
      </c>
      <c r="G24" s="93" t="s">
        <v>96</v>
      </c>
      <c r="H24" s="36" t="s">
        <v>457</v>
      </c>
      <c r="I24" s="36"/>
      <c r="J24" s="36"/>
      <c r="K24" s="36"/>
      <c r="L24" s="37"/>
      <c r="M24" s="1335"/>
      <c r="N24" s="1336"/>
      <c r="O24" s="1337"/>
      <c r="P24" s="1322"/>
      <c r="BQ24" s="8"/>
      <c r="BR24" s="8"/>
      <c r="BS24" s="8"/>
      <c r="BT24" s="8"/>
    </row>
    <row r="25" spans="1:72" ht="36" customHeight="1" thickBot="1">
      <c r="A25" s="1326"/>
      <c r="B25" s="1317"/>
      <c r="C25" s="1329"/>
      <c r="D25" s="1331"/>
      <c r="E25" s="1316"/>
      <c r="F25" s="1317"/>
      <c r="G25" s="110">
        <v>0</v>
      </c>
      <c r="H25" s="70" t="s">
        <v>63</v>
      </c>
      <c r="I25" s="70"/>
      <c r="J25" s="70"/>
      <c r="K25" s="70"/>
      <c r="L25" s="49"/>
      <c r="M25" s="237"/>
      <c r="N25" s="352"/>
      <c r="O25" s="359">
        <v>0</v>
      </c>
      <c r="P25" s="1323"/>
      <c r="BQ25" s="8"/>
      <c r="BR25" s="8"/>
      <c r="BS25" s="8"/>
      <c r="BT25" s="8"/>
    </row>
    <row r="26" spans="13:72" ht="13.5" thickBot="1">
      <c r="M26" s="33"/>
      <c r="N26" s="33"/>
      <c r="O26" s="33"/>
      <c r="P26" s="33"/>
      <c r="BR26" s="8"/>
      <c r="BS26" s="8"/>
      <c r="BT26" s="8"/>
    </row>
    <row r="27" spans="1:16" ht="12.75" customHeight="1">
      <c r="A27" s="1" t="s">
        <v>490</v>
      </c>
      <c r="B27" s="280"/>
      <c r="C27" s="280"/>
      <c r="D27" s="280"/>
      <c r="E27" s="280"/>
      <c r="F27" s="280"/>
      <c r="G27" s="280"/>
      <c r="H27" s="280"/>
      <c r="I27" s="280"/>
      <c r="J27" s="280"/>
      <c r="K27" s="280"/>
      <c r="L27" s="280"/>
      <c r="M27" s="1024" t="s">
        <v>44</v>
      </c>
      <c r="N27" s="986"/>
      <c r="O27" s="986"/>
      <c r="P27" s="987"/>
    </row>
    <row r="28" spans="1:16" ht="12.75">
      <c r="A28" s="280"/>
      <c r="B28" s="280"/>
      <c r="C28" s="280"/>
      <c r="D28" s="280"/>
      <c r="E28" s="280"/>
      <c r="F28" s="280"/>
      <c r="G28" s="280"/>
      <c r="H28" s="280"/>
      <c r="I28" s="280"/>
      <c r="J28" s="280"/>
      <c r="K28" s="280"/>
      <c r="L28" s="280"/>
      <c r="M28" s="1025" t="s">
        <v>45</v>
      </c>
      <c r="N28" s="967"/>
      <c r="O28" s="967"/>
      <c r="P28" s="988"/>
    </row>
    <row r="29" spans="1:16" ht="12.75">
      <c r="A29" s="280"/>
      <c r="B29" s="280"/>
      <c r="C29" s="280"/>
      <c r="D29" s="280"/>
      <c r="E29" s="280"/>
      <c r="F29" s="280"/>
      <c r="G29" s="280"/>
      <c r="H29" s="280"/>
      <c r="I29" s="280"/>
      <c r="J29" s="280"/>
      <c r="K29" s="280"/>
      <c r="L29" s="280"/>
      <c r="M29" s="1025" t="s">
        <v>46</v>
      </c>
      <c r="N29" s="967"/>
      <c r="O29" s="968"/>
      <c r="P29" s="29" t="s">
        <v>48</v>
      </c>
    </row>
    <row r="30" spans="1:16" ht="12.75" customHeight="1">
      <c r="A30" s="280"/>
      <c r="B30" s="280"/>
      <c r="C30" s="280"/>
      <c r="D30" s="280"/>
      <c r="E30" s="280"/>
      <c r="F30" s="280"/>
      <c r="G30" s="280"/>
      <c r="H30" s="280"/>
      <c r="I30" s="280"/>
      <c r="J30" s="280"/>
      <c r="K30" s="280"/>
      <c r="L30" s="280"/>
      <c r="M30" s="1026" t="s">
        <v>47</v>
      </c>
      <c r="N30" s="969"/>
      <c r="O30" s="970"/>
      <c r="P30" s="971" t="s">
        <v>49</v>
      </c>
    </row>
    <row r="31" spans="1:16" ht="12.75" customHeight="1">
      <c r="A31" s="280"/>
      <c r="B31" s="280"/>
      <c r="C31" s="280"/>
      <c r="D31" s="280"/>
      <c r="E31" s="280"/>
      <c r="F31" s="280"/>
      <c r="G31" s="280"/>
      <c r="H31" s="280"/>
      <c r="I31" s="280"/>
      <c r="J31" s="280"/>
      <c r="K31" s="280"/>
      <c r="L31" s="280"/>
      <c r="M31" s="830" t="s">
        <v>32</v>
      </c>
      <c r="N31" s="831"/>
      <c r="O31" s="832"/>
      <c r="P31" s="971"/>
    </row>
    <row r="32" spans="1:16" ht="12.75" customHeight="1">
      <c r="A32" s="280"/>
      <c r="B32" s="280"/>
      <c r="C32" s="280"/>
      <c r="D32" s="280"/>
      <c r="E32" s="280"/>
      <c r="F32" s="280"/>
      <c r="G32" s="280"/>
      <c r="H32" s="280"/>
      <c r="I32" s="280"/>
      <c r="J32" s="280"/>
      <c r="K32" s="280"/>
      <c r="L32" s="280"/>
      <c r="M32" s="833" t="s">
        <v>68</v>
      </c>
      <c r="N32" s="834"/>
      <c r="O32" s="835"/>
      <c r="P32" s="971"/>
    </row>
    <row r="33" spans="1:16" ht="12.75">
      <c r="A33" s="280"/>
      <c r="B33" s="280"/>
      <c r="C33" s="280"/>
      <c r="D33" s="280"/>
      <c r="E33" s="280"/>
      <c r="F33" s="280"/>
      <c r="G33" s="280"/>
      <c r="H33" s="280"/>
      <c r="I33" s="280"/>
      <c r="J33" s="280"/>
      <c r="K33" s="280"/>
      <c r="L33" s="280"/>
      <c r="M33" s="135" t="s">
        <v>75</v>
      </c>
      <c r="N33" s="31">
        <v>19</v>
      </c>
      <c r="O33" s="61" t="s">
        <v>70</v>
      </c>
      <c r="P33" s="971"/>
    </row>
    <row r="34" spans="1:16" ht="26.25" thickBot="1">
      <c r="A34" s="240"/>
      <c r="B34" s="240"/>
      <c r="C34" s="240"/>
      <c r="D34" s="240"/>
      <c r="E34" s="240"/>
      <c r="F34" s="240"/>
      <c r="G34" s="240"/>
      <c r="H34" s="240"/>
      <c r="I34" s="280"/>
      <c r="J34" s="280"/>
      <c r="K34" s="280"/>
      <c r="L34" s="280"/>
      <c r="M34" s="32" t="s">
        <v>228</v>
      </c>
      <c r="N34" s="30" t="s">
        <v>43</v>
      </c>
      <c r="O34" s="30" t="s">
        <v>71</v>
      </c>
      <c r="P34" s="971"/>
    </row>
    <row r="35" spans="1:72" ht="21" customHeight="1" thickBot="1">
      <c r="A35" s="1324" t="s">
        <v>232</v>
      </c>
      <c r="B35" s="1327" t="s">
        <v>234</v>
      </c>
      <c r="C35" s="96">
        <v>0</v>
      </c>
      <c r="D35" s="107" t="s">
        <v>194</v>
      </c>
      <c r="E35" s="66"/>
      <c r="F35" s="67"/>
      <c r="G35" s="96"/>
      <c r="H35" s="65"/>
      <c r="I35" s="65"/>
      <c r="J35" s="65"/>
      <c r="K35" s="65"/>
      <c r="L35" s="68"/>
      <c r="M35" s="349"/>
      <c r="N35" s="351"/>
      <c r="O35" s="361"/>
      <c r="P35" s="671"/>
      <c r="BQ35" s="8"/>
      <c r="BR35" s="8"/>
      <c r="BS35" s="8"/>
      <c r="BT35" s="8"/>
    </row>
    <row r="36" spans="1:72" ht="32.25" customHeight="1">
      <c r="A36" s="1325"/>
      <c r="B36" s="1271"/>
      <c r="C36" s="1328" t="s">
        <v>96</v>
      </c>
      <c r="D36" s="1261" t="s">
        <v>233</v>
      </c>
      <c r="E36" s="1318" t="s">
        <v>235</v>
      </c>
      <c r="F36" s="1271" t="s">
        <v>236</v>
      </c>
      <c r="G36" s="1319" t="s">
        <v>237</v>
      </c>
      <c r="H36" s="1320" t="s">
        <v>67</v>
      </c>
      <c r="I36" s="1315" t="s">
        <v>453</v>
      </c>
      <c r="J36" s="1271" t="s">
        <v>454</v>
      </c>
      <c r="K36" s="98">
        <v>0</v>
      </c>
      <c r="L36" s="37" t="s">
        <v>455</v>
      </c>
      <c r="M36" s="702">
        <v>176</v>
      </c>
      <c r="N36" s="141">
        <v>4</v>
      </c>
      <c r="O36" s="132">
        <v>52</v>
      </c>
      <c r="P36" s="672">
        <v>0</v>
      </c>
      <c r="BQ36" s="8"/>
      <c r="BR36" s="8"/>
      <c r="BS36" s="8"/>
      <c r="BT36" s="8"/>
    </row>
    <row r="37" spans="1:72" ht="32.25" customHeight="1" thickBot="1">
      <c r="A37" s="1325"/>
      <c r="B37" s="1271"/>
      <c r="C37" s="1328"/>
      <c r="D37" s="1261"/>
      <c r="E37" s="1318"/>
      <c r="F37" s="1271"/>
      <c r="G37" s="1319"/>
      <c r="H37" s="1320"/>
      <c r="I37" s="1315"/>
      <c r="J37" s="1271"/>
      <c r="K37" s="98" t="s">
        <v>96</v>
      </c>
      <c r="L37" s="37" t="s">
        <v>456</v>
      </c>
      <c r="M37" s="253">
        <v>7175</v>
      </c>
      <c r="N37" s="140">
        <v>13</v>
      </c>
      <c r="O37" s="132">
        <v>5017</v>
      </c>
      <c r="P37" s="672">
        <v>0</v>
      </c>
      <c r="BQ37" s="8"/>
      <c r="BR37" s="8"/>
      <c r="BS37" s="8"/>
      <c r="BT37" s="8"/>
    </row>
    <row r="38" spans="1:72" ht="32.25" customHeight="1">
      <c r="A38" s="1325"/>
      <c r="B38" s="1271"/>
      <c r="C38" s="1328"/>
      <c r="D38" s="1261"/>
      <c r="E38" s="1318"/>
      <c r="F38" s="1271"/>
      <c r="G38" s="93" t="s">
        <v>62</v>
      </c>
      <c r="H38" s="36" t="s">
        <v>29</v>
      </c>
      <c r="I38" s="36"/>
      <c r="J38" s="36"/>
      <c r="K38" s="36"/>
      <c r="L38" s="37"/>
      <c r="M38" s="233">
        <v>2</v>
      </c>
      <c r="N38" s="220">
        <v>0</v>
      </c>
      <c r="O38" s="83">
        <v>3</v>
      </c>
      <c r="P38" s="672">
        <v>0</v>
      </c>
      <c r="BQ38" s="8"/>
      <c r="BR38" s="8"/>
      <c r="BS38" s="8"/>
      <c r="BT38" s="8"/>
    </row>
    <row r="39" spans="1:72" ht="36" customHeight="1" thickBot="1">
      <c r="A39" s="1325"/>
      <c r="B39" s="1271"/>
      <c r="C39" s="1328" t="s">
        <v>62</v>
      </c>
      <c r="D39" s="1330" t="s">
        <v>29</v>
      </c>
      <c r="E39" s="1270" t="s">
        <v>72</v>
      </c>
      <c r="F39" s="1271" t="s">
        <v>60</v>
      </c>
      <c r="G39" s="93" t="s">
        <v>96</v>
      </c>
      <c r="H39" s="36" t="s">
        <v>457</v>
      </c>
      <c r="I39" s="36"/>
      <c r="J39" s="36"/>
      <c r="K39" s="36"/>
      <c r="L39" s="37"/>
      <c r="M39" s="236">
        <v>2</v>
      </c>
      <c r="N39" s="311">
        <v>2</v>
      </c>
      <c r="O39" s="116">
        <v>21</v>
      </c>
      <c r="P39" s="672">
        <v>0</v>
      </c>
      <c r="BQ39" s="8"/>
      <c r="BR39" s="8"/>
      <c r="BS39" s="8"/>
      <c r="BT39" s="8"/>
    </row>
    <row r="40" spans="1:72" ht="36" customHeight="1" thickBot="1">
      <c r="A40" s="1326"/>
      <c r="B40" s="1317"/>
      <c r="C40" s="1329"/>
      <c r="D40" s="1331"/>
      <c r="E40" s="1316"/>
      <c r="F40" s="1317"/>
      <c r="G40" s="110">
        <v>0</v>
      </c>
      <c r="H40" s="70" t="s">
        <v>63</v>
      </c>
      <c r="I40" s="70"/>
      <c r="J40" s="70"/>
      <c r="K40" s="70"/>
      <c r="L40" s="49"/>
      <c r="M40" s="121">
        <v>0</v>
      </c>
      <c r="N40" s="353">
        <v>57</v>
      </c>
      <c r="O40" s="362">
        <v>5245</v>
      </c>
      <c r="P40" s="204">
        <v>3132</v>
      </c>
      <c r="BQ40" s="8"/>
      <c r="BR40" s="8"/>
      <c r="BS40" s="8"/>
      <c r="BT40" s="8"/>
    </row>
    <row r="41" spans="17:19" ht="12.75">
      <c r="Q41" s="34"/>
      <c r="S41" s="34"/>
    </row>
    <row r="42" spans="2:13" ht="12.75">
      <c r="B42" s="182"/>
      <c r="F42" s="182"/>
      <c r="M42" s="182"/>
    </row>
    <row r="52" spans="2:13" ht="12.75">
      <c r="B52" s="182"/>
      <c r="M52" s="182"/>
    </row>
    <row r="53" spans="2:13" ht="12.75">
      <c r="B53" s="182"/>
      <c r="M53" s="182"/>
    </row>
    <row r="54" spans="2:13" ht="12.75">
      <c r="B54" s="182"/>
      <c r="M54" s="182"/>
    </row>
    <row r="56" spans="2:13" ht="12.75">
      <c r="B56" s="182"/>
      <c r="M56" s="182"/>
    </row>
    <row r="58" spans="2:13" ht="12.75">
      <c r="B58" s="182"/>
      <c r="M58" s="182"/>
    </row>
  </sheetData>
  <sheetProtection/>
  <mergeCells count="48">
    <mergeCell ref="M21:O22"/>
    <mergeCell ref="P7:P9"/>
    <mergeCell ref="M12:P12"/>
    <mergeCell ref="M13:P13"/>
    <mergeCell ref="M14:O14"/>
    <mergeCell ref="M15:O15"/>
    <mergeCell ref="P15:P19"/>
    <mergeCell ref="M16:O16"/>
    <mergeCell ref="M17:O17"/>
    <mergeCell ref="O7:O8"/>
    <mergeCell ref="D39:D40"/>
    <mergeCell ref="B20:B25"/>
    <mergeCell ref="E21:E23"/>
    <mergeCell ref="F21:F23"/>
    <mergeCell ref="M23:O24"/>
    <mergeCell ref="J21:J22"/>
    <mergeCell ref="C24:C25"/>
    <mergeCell ref="D24:D25"/>
    <mergeCell ref="E24:E25"/>
    <mergeCell ref="F24:F25"/>
    <mergeCell ref="M20:N20"/>
    <mergeCell ref="P20:P25"/>
    <mergeCell ref="A35:A40"/>
    <mergeCell ref="B35:B40"/>
    <mergeCell ref="C21:C23"/>
    <mergeCell ref="D21:D23"/>
    <mergeCell ref="C36:C38"/>
    <mergeCell ref="D36:D38"/>
    <mergeCell ref="C39:C40"/>
    <mergeCell ref="A20:A25"/>
    <mergeCell ref="P30:P34"/>
    <mergeCell ref="M30:O30"/>
    <mergeCell ref="H36:H37"/>
    <mergeCell ref="G36:G37"/>
    <mergeCell ref="I36:I37"/>
    <mergeCell ref="M27:P27"/>
    <mergeCell ref="M28:P28"/>
    <mergeCell ref="M29:O29"/>
    <mergeCell ref="M31:O31"/>
    <mergeCell ref="M32:O32"/>
    <mergeCell ref="J36:J37"/>
    <mergeCell ref="I21:I22"/>
    <mergeCell ref="E39:E40"/>
    <mergeCell ref="F39:F40"/>
    <mergeCell ref="E36:E38"/>
    <mergeCell ref="F36:F38"/>
    <mergeCell ref="G21:G22"/>
    <mergeCell ref="H21:H22"/>
  </mergeCells>
  <printOptions horizontalCentered="1" verticalCentered="1"/>
  <pageMargins left="0.23" right="0.15748031496062992" top="0.15748031496062992" bottom="0.15748031496062992" header="0.15748031496062992" footer="0"/>
  <pageSetup fitToHeight="1" fitToWidth="1" horizontalDpi="600" verticalDpi="600" orientation="portrait" paperSize="9" scale="80" r:id="rId1"/>
  <headerFooter alignWithMargins="0">
    <oddHeader>&amp;C&amp;"Arial,Bold"&amp;12PWEXPTL IT00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connolly</cp:lastModifiedBy>
  <cp:lastPrinted>2009-08-07T14:29:12Z</cp:lastPrinted>
  <dcterms:created xsi:type="dcterms:W3CDTF">2007-05-10T11:09:39Z</dcterms:created>
  <dcterms:modified xsi:type="dcterms:W3CDTF">2009-10-22T13:14:36Z</dcterms:modified>
  <cp:category/>
  <cp:version/>
  <cp:contentType/>
  <cp:contentStatus/>
</cp:coreProperties>
</file>