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01" yWindow="65446" windowWidth="9720" windowHeight="6780"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'Household'!$D$4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'Household'!$D$34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'Household'!$D$16</definedName>
    <definedName name="D6a">'Household'!$A$17</definedName>
    <definedName name="D7a">'Household'!$A$18</definedName>
    <definedName name="D7lab">'Household'!$D$18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'Household'!$D$11</definedName>
    <definedName name="OLE_LINK1" localSheetId="1">'Persons'!#REF!</definedName>
    <definedName name="PACTIVlab">'Persons'!$D$20</definedName>
    <definedName name="PDISABLlab">'Persons'!$D$28</definedName>
    <definedName name="PEDUClab">'Persons'!$D$17</definedName>
    <definedName name="PETHNATlab">'Persons'!$D$15</definedName>
    <definedName name="PIMMIGRlab">'Persons'!$D$16</definedName>
    <definedName name="PINDlab">'Persons'!$D$22</definedName>
    <definedName name="PLFSlab">'Persons'!$D$19</definedName>
    <definedName name="PMARTlab">'Persons'!$D$13</definedName>
    <definedName name="POCClab">'Persons'!$D$21</definedName>
    <definedName name="PRElab">'Persons'!$D$14</definedName>
    <definedName name="_xlnm.Print_Area" localSheetId="2">'Children'!$A$1:$I$11</definedName>
    <definedName name="_xlnm.Print_Area" localSheetId="0">'Household'!$A$1:$O$175</definedName>
    <definedName name="_xlnm.Print_Area" localSheetId="1">'Persons'!$A$1:$I$53</definedName>
    <definedName name="_xlnm.Print_Titles" localSheetId="0">'Household'!$1:$1</definedName>
    <definedName name="PSEXlab">'Persons'!$D$12</definedName>
    <definedName name="PTOCClab">'Persons'!$D$18</definedName>
    <definedName name="PTYPEWKlab">'Persons'!$D$23</definedName>
  </definedNames>
  <calcPr fullCalcOnLoad="1"/>
</workbook>
</file>

<file path=xl/comments1.xml><?xml version="1.0" encoding="utf-8"?>
<comments xmlns="http://schemas.openxmlformats.org/spreadsheetml/2006/main">
  <authors>
    <author>munzi</author>
  </authors>
  <commentList>
    <comment ref="M6" authorId="0">
      <text>
        <r>
          <rPr>
            <sz val="8"/>
            <rFont val="Tahoma"/>
            <family val="0"/>
          </rPr>
          <t>Not weighted.</t>
        </r>
      </text>
    </comment>
    <comment ref="N6" authorId="0">
      <text>
        <r>
          <rPr>
            <sz val="8"/>
            <rFont val="Tahoma"/>
            <family val="0"/>
          </rPr>
          <t>Not weighted.</t>
        </r>
      </text>
    </comment>
  </commentList>
</comments>
</file>

<file path=xl/comments2.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comments3.xml><?xml version="1.0" encoding="utf-8"?>
<comments xmlns="http://schemas.openxmlformats.org/spreadsheetml/2006/main">
  <authors>
    <author>munzi</author>
  </authors>
  <commentList>
    <comment ref="M5" authorId="0">
      <text>
        <r>
          <rPr>
            <sz val="8"/>
            <rFont val="Tahoma"/>
            <family val="0"/>
          </rPr>
          <t>Not weighted.</t>
        </r>
      </text>
    </comment>
    <comment ref="N5" authorId="0">
      <text>
        <r>
          <rPr>
            <sz val="8"/>
            <rFont val="Tahoma"/>
            <family val="0"/>
          </rPr>
          <t>Not weighted.</t>
        </r>
      </text>
    </comment>
  </commentList>
</comments>
</file>

<file path=xl/sharedStrings.xml><?xml version="1.0" encoding="utf-8"?>
<sst xmlns="http://schemas.openxmlformats.org/spreadsheetml/2006/main" count="1357" uniqueCount="758">
  <si>
    <t>1 born outside Italy
2 born in the south (incl. islands), lives in the north
3 born in the south (incl. islands), lives in the centre
4 born in the centre, lives in the north
5 born in the centre, lives in the south (incl. islands)
6 born in the north, lives in the centre
7 born in the north, lives in the south (incl. islands)
8 lives in the area of birth</t>
  </si>
  <si>
    <t>Information on the region of birth outside Italy is collected but it is not available for external users.</t>
  </si>
  <si>
    <r>
      <t xml:space="preserve">PIMMIGR = 1 if </t>
    </r>
    <r>
      <rPr>
        <i/>
        <sz val="10"/>
        <rFont val="Arial"/>
        <family val="2"/>
      </rPr>
      <t>nascarea</t>
    </r>
    <r>
      <rPr>
        <sz val="10"/>
        <rFont val="Arial"/>
        <family val="2"/>
      </rPr>
      <t xml:space="preserve">=sysmis,
PIMMIGR = 2 if </t>
    </r>
    <r>
      <rPr>
        <i/>
        <sz val="10"/>
        <rFont val="Arial"/>
        <family val="2"/>
      </rPr>
      <t>nascarea</t>
    </r>
    <r>
      <rPr>
        <sz val="10"/>
        <rFont val="Arial"/>
        <family val="2"/>
      </rPr>
      <t xml:space="preserve">=3 &amp; area3=1,
PIMMIGR = 3 if </t>
    </r>
    <r>
      <rPr>
        <i/>
        <sz val="10"/>
        <rFont val="Arial"/>
        <family val="2"/>
      </rPr>
      <t>nascarea</t>
    </r>
    <r>
      <rPr>
        <sz val="10"/>
        <rFont val="Arial"/>
        <family val="2"/>
      </rPr>
      <t xml:space="preserve">=3 &amp; </t>
    </r>
    <r>
      <rPr>
        <i/>
        <sz val="10"/>
        <rFont val="Arial"/>
        <family val="2"/>
      </rPr>
      <t>area3=</t>
    </r>
    <r>
      <rPr>
        <sz val="10"/>
        <rFont val="Arial"/>
        <family val="2"/>
      </rPr>
      <t xml:space="preserve">2,
PIMMIGR = 4 if </t>
    </r>
    <r>
      <rPr>
        <i/>
        <sz val="10"/>
        <rFont val="Arial"/>
        <family val="2"/>
      </rPr>
      <t>nascarea=</t>
    </r>
    <r>
      <rPr>
        <sz val="10"/>
        <rFont val="Arial"/>
        <family val="2"/>
      </rPr>
      <t xml:space="preserve">2 &amp; </t>
    </r>
    <r>
      <rPr>
        <i/>
        <sz val="10"/>
        <rFont val="Arial"/>
        <family val="2"/>
      </rPr>
      <t>area3=</t>
    </r>
    <r>
      <rPr>
        <sz val="10"/>
        <rFont val="Arial"/>
        <family val="2"/>
      </rPr>
      <t xml:space="preserve">1,
PIMMIGR = 5 if </t>
    </r>
    <r>
      <rPr>
        <i/>
        <sz val="10"/>
        <rFont val="Arial"/>
        <family val="2"/>
      </rPr>
      <t>nascarea=</t>
    </r>
    <r>
      <rPr>
        <sz val="10"/>
        <rFont val="Arial"/>
        <family val="2"/>
      </rPr>
      <t xml:space="preserve">2 &amp; </t>
    </r>
    <r>
      <rPr>
        <i/>
        <sz val="10"/>
        <rFont val="Arial"/>
        <family val="2"/>
      </rPr>
      <t>area3=</t>
    </r>
    <r>
      <rPr>
        <sz val="10"/>
        <rFont val="Arial"/>
        <family val="2"/>
      </rPr>
      <t xml:space="preserve">3,
PIMMIGR = 6 if </t>
    </r>
    <r>
      <rPr>
        <i/>
        <sz val="10"/>
        <rFont val="Arial"/>
        <family val="2"/>
      </rPr>
      <t>nascarea=</t>
    </r>
    <r>
      <rPr>
        <sz val="10"/>
        <rFont val="Arial"/>
        <family val="2"/>
      </rPr>
      <t xml:space="preserve">1 &amp; </t>
    </r>
    <r>
      <rPr>
        <i/>
        <sz val="10"/>
        <rFont val="Arial"/>
        <family val="2"/>
      </rPr>
      <t>area3=</t>
    </r>
    <r>
      <rPr>
        <sz val="10"/>
        <rFont val="Arial"/>
        <family val="2"/>
      </rPr>
      <t xml:space="preserve">2,
PIMMIGR = 7 if </t>
    </r>
    <r>
      <rPr>
        <i/>
        <sz val="10"/>
        <rFont val="Arial"/>
        <family val="2"/>
      </rPr>
      <t>nascarea=</t>
    </r>
    <r>
      <rPr>
        <sz val="10"/>
        <rFont val="Arial"/>
        <family val="2"/>
      </rPr>
      <t xml:space="preserve">1 &amp; </t>
    </r>
    <r>
      <rPr>
        <i/>
        <sz val="10"/>
        <rFont val="Arial"/>
        <family val="2"/>
      </rPr>
      <t>area3=</t>
    </r>
    <r>
      <rPr>
        <sz val="10"/>
        <rFont val="Arial"/>
        <family val="2"/>
      </rPr>
      <t xml:space="preserve">3,
PIMMIGR = 8 if </t>
    </r>
    <r>
      <rPr>
        <i/>
        <sz val="10"/>
        <rFont val="Arial"/>
        <family val="2"/>
      </rPr>
      <t>nascarea=area3</t>
    </r>
    <r>
      <rPr>
        <sz val="10"/>
        <rFont val="Arial"/>
        <family val="2"/>
      </rPr>
      <t xml:space="preserve">,
where </t>
    </r>
    <r>
      <rPr>
        <i/>
        <sz val="10"/>
        <rFont val="Arial"/>
        <family val="2"/>
      </rPr>
      <t>nascarea</t>
    </r>
    <r>
      <rPr>
        <sz val="10"/>
        <rFont val="Arial"/>
        <family val="2"/>
      </rPr>
      <t xml:space="preserve"> = geographical area of birth </t>
    </r>
    <r>
      <rPr>
        <i/>
        <sz val="10"/>
        <rFont val="Arial"/>
        <family val="2"/>
      </rPr>
      <t xml:space="preserve">(area geografica di nascita) </t>
    </r>
    <r>
      <rPr>
        <sz val="10"/>
        <rFont val="Arial"/>
        <family val="2"/>
      </rPr>
      <t xml:space="preserve">[variable always available for persons born in Italy],
</t>
    </r>
    <r>
      <rPr>
        <i/>
        <sz val="10"/>
        <rFont val="Arial"/>
        <family val="2"/>
      </rPr>
      <t>area3</t>
    </r>
    <r>
      <rPr>
        <sz val="10"/>
        <rFont val="Arial"/>
        <family val="2"/>
      </rPr>
      <t xml:space="preserve"> = geographical area of residence </t>
    </r>
    <r>
      <rPr>
        <i/>
        <sz val="10"/>
        <rFont val="Arial"/>
        <family val="2"/>
      </rPr>
      <t>(area geografica di residenza)</t>
    </r>
    <r>
      <rPr>
        <sz val="10"/>
        <rFont val="Arial"/>
        <family val="2"/>
      </rPr>
      <t>.</t>
    </r>
  </si>
  <si>
    <r>
      <t xml:space="preserve">HOUSEXP = </t>
    </r>
    <r>
      <rPr>
        <i/>
        <sz val="10"/>
        <rFont val="Arial"/>
        <family val="2"/>
      </rPr>
      <t>affpag</t>
    </r>
    <r>
      <rPr>
        <sz val="10"/>
        <rFont val="Arial"/>
        <family val="2"/>
      </rPr>
      <t xml:space="preserve">,
where </t>
    </r>
    <r>
      <rPr>
        <i/>
        <sz val="10"/>
        <rFont val="Arial"/>
        <family val="2"/>
      </rPr>
      <t>affpag</t>
    </r>
    <r>
      <rPr>
        <sz val="10"/>
        <rFont val="Arial"/>
        <family val="2"/>
      </rPr>
      <t xml:space="preserve"> = annual rent actually paid </t>
    </r>
    <r>
      <rPr>
        <i/>
        <sz val="10"/>
        <rFont val="Arial"/>
        <family val="2"/>
      </rPr>
      <t>(affitto annuo effettivamente pagato)</t>
    </r>
    <r>
      <rPr>
        <sz val="10"/>
        <rFont val="Arial"/>
        <family val="2"/>
      </rPr>
      <t>.</t>
    </r>
  </si>
  <si>
    <r>
      <t xml:space="preserve">D20 = </t>
    </r>
    <r>
      <rPr>
        <i/>
        <sz val="10"/>
        <rFont val="Arial"/>
        <family val="2"/>
      </rPr>
      <t>acom5</t>
    </r>
    <r>
      <rPr>
        <sz val="10"/>
        <rFont val="Arial"/>
        <family val="2"/>
      </rPr>
      <t xml:space="preserve">,
where </t>
    </r>
    <r>
      <rPr>
        <i/>
        <sz val="10"/>
        <rFont val="Arial"/>
        <family val="2"/>
      </rPr>
      <t xml:space="preserve">acom5 = </t>
    </r>
    <r>
      <rPr>
        <sz val="10"/>
        <rFont val="Arial"/>
        <family val="2"/>
      </rPr>
      <t xml:space="preserve">division of municipalities by resident population </t>
    </r>
    <r>
      <rPr>
        <i/>
        <sz val="10"/>
        <rFont val="Arial"/>
        <family val="2"/>
      </rPr>
      <t>(ripartizione dei comuni per popolazione residente)</t>
    </r>
    <r>
      <rPr>
        <sz val="10"/>
        <rFont val="Arial"/>
        <family val="2"/>
      </rPr>
      <t>.</t>
    </r>
  </si>
  <si>
    <t>1 &lt; 5,000
2 5,000-20,000
3 20,000-50,000
4 50,000-200,000
5 &gt;200,000</t>
  </si>
  <si>
    <t>3 child of head
4 other</t>
  </si>
  <si>
    <r>
      <t xml:space="preserve">CREL = </t>
    </r>
    <r>
      <rPr>
        <i/>
        <sz val="10"/>
        <rFont val="Arial"/>
        <family val="2"/>
      </rPr>
      <t>par</t>
    </r>
    <r>
      <rPr>
        <sz val="10"/>
        <rFont val="Arial"/>
        <family val="2"/>
      </rPr>
      <t xml:space="preserve">,
where </t>
    </r>
    <r>
      <rPr>
        <i/>
        <sz val="10"/>
        <rFont val="Arial"/>
        <family val="2"/>
      </rPr>
      <t xml:space="preserve">par </t>
    </r>
    <r>
      <rPr>
        <sz val="10"/>
        <rFont val="Arial"/>
        <family val="2"/>
      </rPr>
      <t xml:space="preserve">= household position </t>
    </r>
    <r>
      <rPr>
        <i/>
        <sz val="10"/>
        <rFont val="Arial"/>
        <family val="2"/>
      </rPr>
      <t>(grado di parentela dei membri della famiglia)</t>
    </r>
    <r>
      <rPr>
        <sz val="10"/>
        <rFont val="Arial"/>
        <family val="2"/>
      </rPr>
      <t>.</t>
    </r>
  </si>
  <si>
    <r>
      <t xml:space="preserve">CAGE = </t>
    </r>
    <r>
      <rPr>
        <i/>
        <sz val="10"/>
        <rFont val="Arial"/>
        <family val="2"/>
      </rPr>
      <t>età</t>
    </r>
    <r>
      <rPr>
        <sz val="10"/>
        <rFont val="Arial"/>
        <family val="2"/>
      </rPr>
      <t>,</t>
    </r>
    <r>
      <rPr>
        <i/>
        <sz val="10"/>
        <rFont val="Arial"/>
        <family val="2"/>
      </rPr>
      <t xml:space="preserve">
</t>
    </r>
    <r>
      <rPr>
        <sz val="10"/>
        <rFont val="Arial"/>
        <family val="2"/>
      </rPr>
      <t xml:space="preserve">where </t>
    </r>
    <r>
      <rPr>
        <i/>
        <sz val="10"/>
        <rFont val="Arial"/>
        <family val="2"/>
      </rPr>
      <t xml:space="preserve">età </t>
    </r>
    <r>
      <rPr>
        <sz val="10"/>
        <rFont val="Arial"/>
        <family val="2"/>
      </rPr>
      <t xml:space="preserve">= age in years </t>
    </r>
    <r>
      <rPr>
        <i/>
        <sz val="10"/>
        <rFont val="Arial"/>
        <family val="2"/>
      </rPr>
      <t>(età - anni)</t>
    </r>
    <r>
      <rPr>
        <sz val="10"/>
        <rFont val="Arial"/>
        <family val="2"/>
      </rPr>
      <t>.</t>
    </r>
  </si>
  <si>
    <r>
      <t xml:space="preserve">CSEX = </t>
    </r>
    <r>
      <rPr>
        <i/>
        <sz val="10"/>
        <rFont val="Arial"/>
        <family val="2"/>
      </rPr>
      <t>sesso</t>
    </r>
    <r>
      <rPr>
        <sz val="10"/>
        <rFont val="Arial"/>
        <family val="2"/>
      </rPr>
      <t xml:space="preserve">,
where </t>
    </r>
    <r>
      <rPr>
        <i/>
        <sz val="10"/>
        <rFont val="Arial"/>
        <family val="2"/>
      </rPr>
      <t xml:space="preserve">sesso </t>
    </r>
    <r>
      <rPr>
        <sz val="10"/>
        <rFont val="Arial"/>
        <family val="2"/>
      </rPr>
      <t xml:space="preserve">= sex </t>
    </r>
    <r>
      <rPr>
        <i/>
        <sz val="10"/>
        <rFont val="Arial"/>
        <family val="2"/>
      </rPr>
      <t>(sesso)</t>
    </r>
    <r>
      <rPr>
        <sz val="10"/>
        <rFont val="Arial"/>
        <family val="2"/>
      </rPr>
      <t>.</t>
    </r>
  </si>
  <si>
    <t>CWEIGHT = HWEIGHT.</t>
  </si>
  <si>
    <t>IMMIGRHD = PIMMIGR if PPNUM=1.</t>
  </si>
  <si>
    <t>IMMIGRSP = PIMMIGR if PPNUM=2.</t>
  </si>
  <si>
    <t>Including only actual rent paid during the year for tenants, excluding condominium charges, heating and other sundry expenses.</t>
  </si>
  <si>
    <t>All expenditures variables are expressed in thousands of Italian Lire.</t>
  </si>
  <si>
    <t>All income variables are expressed in thousands of Italian Lire.</t>
  </si>
  <si>
    <r>
      <t xml:space="preserve">Including:
- variable </t>
    </r>
    <r>
      <rPr>
        <i/>
        <sz val="10"/>
        <rFont val="Arial"/>
        <family val="2"/>
      </rPr>
      <t>cd1 (consumption of transport equipment net of sales earnings)</t>
    </r>
    <r>
      <rPr>
        <sz val="10"/>
        <rFont val="Arial"/>
        <family val="2"/>
      </rPr>
      <t>: value of the means of transport bought during 1995 (even if not paid for completely) minus total value (I.e. amount received) of the means of transport sold during 1995, including cars. motorbikes, caravans motor boats, boats, bicycles;
- variable</t>
    </r>
    <r>
      <rPr>
        <i/>
        <sz val="10"/>
        <rFont val="Arial"/>
        <family val="2"/>
      </rPr>
      <t xml:space="preserve"> cd2 (consumption of other durables)</t>
    </r>
    <r>
      <rPr>
        <sz val="10"/>
        <rFont val="Arial"/>
        <family val="2"/>
      </rPr>
      <t>: value of the furniture, furnishing, household appliances and sundry rticles bought during 1995 (even if not paid for completely), including furniture, furnishings, carpets, lamps, small household appliances, washing mashines, dishwashers, vacuum cleaners, floor polishers, TVs, PCs, fridges, cookers, heaters, air conditioners, radios, tape recorders, CD players, HI-FI equipment, mobile phonesets, fax machines, cameras, camcorders, etc.;
- variable</t>
    </r>
    <r>
      <rPr>
        <i/>
        <sz val="10"/>
        <rFont val="Arial"/>
        <family val="2"/>
      </rPr>
      <t xml:space="preserve"> cn1 (consumption of monetary non-durables)</t>
    </r>
    <r>
      <rPr>
        <sz val="10"/>
        <rFont val="Arial"/>
        <family val="2"/>
      </rPr>
      <t>: this is made up of 2 distinct components:
--- average spending on all consumer goods, in cash, by means of credit cards, cheques, Bancomat cards, etc., including both food and non-food consumption, and excluding only precious objects, cars, household appliances and furniture, maintenance payments, other contributions received from friends and relatives, extraordinary maintenance of hte dwelling, rent for the dwelling, mortgage payments, life insurance premiums, contributions to private pension funds;
--- rent paid for the principal residence, excluding condominium charges, heating and other sundry expenses;
- variable</t>
    </r>
    <r>
      <rPr>
        <i/>
        <sz val="10"/>
        <rFont val="Arial"/>
        <family val="2"/>
      </rPr>
      <t xml:space="preserve"> cn2 (consumption of imputed non-durables):</t>
    </r>
    <r>
      <rPr>
        <sz val="10"/>
        <rFont val="Arial"/>
        <family val="2"/>
      </rPr>
      <t xml:space="preserve"> this is made up of 2 distinct components:
--- fringe benefits (same as variable V6);
--- imputed rents (same as variable V9).</t>
    </r>
  </si>
  <si>
    <r>
      <t>V19S1 = sum(iV19S1) over individuals in household,
where iV19S1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=1 &amp; if [sum(</t>
    </r>
    <r>
      <rPr>
        <i/>
        <sz val="10"/>
        <rFont val="Arial"/>
        <family val="2"/>
      </rPr>
      <t>tpens*mesip</t>
    </r>
    <r>
      <rPr>
        <sz val="10"/>
        <rFont val="Arial"/>
        <family val="2"/>
      </rPr>
      <t>) over pensions per individual]=</t>
    </r>
    <r>
      <rPr>
        <i/>
        <sz val="10"/>
        <rFont val="Arial"/>
        <family val="2"/>
      </rPr>
      <t>ytp1</t>
    </r>
    <r>
      <rPr>
        <sz val="10"/>
        <rFont val="Arial"/>
        <family val="2"/>
      </rPr>
      <t xml:space="preserve"> &amp; if [sum(</t>
    </r>
    <r>
      <rPr>
        <i/>
        <sz val="10"/>
        <rFont val="Arial"/>
        <family val="2"/>
      </rPr>
      <t>arret</t>
    </r>
    <r>
      <rPr>
        <sz val="10"/>
        <rFont val="Arial"/>
        <family val="2"/>
      </rPr>
      <t>) over pensions per individual]=</t>
    </r>
    <r>
      <rPr>
        <i/>
        <sz val="10"/>
        <rFont val="Arial"/>
        <family val="2"/>
      </rPr>
      <t>ytp2</t>
    </r>
    <r>
      <rPr>
        <sz val="10"/>
        <rFont val="Arial"/>
        <family val="2"/>
      </rPr>
      <t xml:space="preserve">,
else PSOCRET = </t>
    </r>
    <r>
      <rPr>
        <i/>
        <sz val="10"/>
        <rFont val="Arial"/>
        <family val="2"/>
      </rPr>
      <t>ytp1</t>
    </r>
    <r>
      <rPr>
        <sz val="10"/>
        <rFont val="Arial"/>
        <family val="2"/>
      </rPr>
      <t xml:space="preserve"> </t>
    </r>
    <r>
      <rPr>
        <i/>
        <sz val="10"/>
        <rFont val="Arial"/>
        <family val="2"/>
      </rPr>
      <t>+ ytp2</t>
    </r>
    <r>
      <rPr>
        <sz val="10"/>
        <rFont val="Arial"/>
        <family val="2"/>
      </rPr>
      <t>,</t>
    </r>
    <r>
      <rPr>
        <i/>
        <sz val="10"/>
        <rFont val="Arial"/>
        <family val="2"/>
      </rPr>
      <t xml:space="preserve">
</t>
    </r>
    <r>
      <rPr>
        <sz val="10"/>
        <rFont val="Arial"/>
        <family val="2"/>
      </rPr>
      <t>where</t>
    </r>
    <r>
      <rPr>
        <i/>
        <sz val="10"/>
        <rFont val="Arial"/>
        <family val="2"/>
      </rPr>
      <t xml:space="preserve"> tpens = </t>
    </r>
    <r>
      <rPr>
        <sz val="10"/>
        <rFont val="Arial"/>
        <family val="2"/>
      </rPr>
      <t>pension benefits net of tax per month</t>
    </r>
    <r>
      <rPr>
        <i/>
        <sz val="10"/>
        <rFont val="Arial"/>
        <family val="2"/>
      </rPr>
      <t xml:space="preserve"> (importo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[1: INPS: old-age or long-service </t>
    </r>
    <r>
      <rPr>
        <i/>
        <sz val="10"/>
        <rFont val="Arial"/>
        <family val="2"/>
      </rPr>
      <t>(vecchiaia o anzianità)</t>
    </r>
    <r>
      <rPr>
        <sz val="10"/>
        <rFont val="Arial"/>
        <family val="2"/>
      </rPr>
      <t xml:space="preserve">],
</t>
    </r>
    <r>
      <rPr>
        <i/>
        <sz val="10"/>
        <rFont val="Arial"/>
        <family val="2"/>
      </rPr>
      <t>ytp1</t>
    </r>
    <r>
      <rPr>
        <sz val="10"/>
        <rFont val="Arial"/>
        <family val="2"/>
      </rPr>
      <t xml:space="preserve"> = pensions</t>
    </r>
    <r>
      <rPr>
        <i/>
        <sz val="10"/>
        <rFont val="Arial"/>
        <family val="2"/>
      </rPr>
      <t xml:space="preserve"> (pensioni</t>
    </r>
    <r>
      <rPr>
        <sz val="10"/>
        <rFont val="Arial"/>
        <family val="2"/>
      </rPr>
      <t xml:space="preserve"> [imputed variable]</t>
    </r>
    <r>
      <rPr>
        <i/>
        <sz val="10"/>
        <rFont val="Arial"/>
        <family val="2"/>
      </rPr>
      <t>)</t>
    </r>
    <r>
      <rPr>
        <sz val="10"/>
        <rFont val="Arial"/>
        <family val="2"/>
      </rPr>
      <t xml:space="preserve">,
</t>
    </r>
    <r>
      <rPr>
        <i/>
        <sz val="10"/>
        <rFont val="Arial"/>
        <family val="2"/>
      </rPr>
      <t>ytp2</t>
    </r>
    <r>
      <rPr>
        <sz val="10"/>
        <rFont val="Arial"/>
        <family val="2"/>
      </rPr>
      <t xml:space="preserve"> = pension arrears </t>
    </r>
    <r>
      <rPr>
        <i/>
        <sz val="10"/>
        <rFont val="Arial"/>
        <family val="2"/>
      </rPr>
      <t>(arretrati di pensione)</t>
    </r>
    <r>
      <rPr>
        <sz val="10"/>
        <rFont val="Arial"/>
        <family val="2"/>
      </rPr>
      <t xml:space="preserve"> [imputed variable].</t>
    </r>
  </si>
  <si>
    <r>
      <t>Includes old-age</t>
    </r>
    <r>
      <rPr>
        <i/>
        <sz val="10"/>
        <rFont val="Arial"/>
        <family val="2"/>
      </rPr>
      <t xml:space="preserve"> (pensione di vecchiaia), </t>
    </r>
    <r>
      <rPr>
        <sz val="10"/>
        <rFont val="Arial"/>
        <family val="2"/>
      </rPr>
      <t>long-service / seniority pensions</t>
    </r>
    <r>
      <rPr>
        <i/>
        <sz val="10"/>
        <rFont val="Arial"/>
        <family val="2"/>
      </rPr>
      <t xml:space="preserve"> (pensione di anzianità)</t>
    </r>
    <r>
      <rPr>
        <sz val="10"/>
        <rFont val="Arial"/>
        <family val="2"/>
      </rPr>
      <t xml:space="preserve"> and </t>
    </r>
    <r>
      <rPr>
        <b/>
        <sz val="10"/>
        <rFont val="Arial"/>
        <family val="2"/>
      </rPr>
      <t>means-tested</t>
    </r>
    <r>
      <rPr>
        <sz val="10"/>
        <rFont val="Arial"/>
        <family val="2"/>
      </rPr>
      <t xml:space="preserve"> integration to the minimum pension </t>
    </r>
    <r>
      <rPr>
        <i/>
        <sz val="10"/>
        <rFont val="Arial"/>
        <family val="2"/>
      </rPr>
      <t>(integrazione al trattamento minimo)</t>
    </r>
    <r>
      <rPr>
        <sz val="10"/>
        <rFont val="Arial"/>
        <family val="2"/>
      </rPr>
      <t xml:space="preserve"> from the National Institute for Social Protection </t>
    </r>
    <r>
      <rPr>
        <i/>
        <sz val="10"/>
        <rFont val="Arial"/>
        <family val="2"/>
      </rPr>
      <t>(INPS, Istituto Nazionale della Previdenza Sociale)</t>
    </r>
    <r>
      <rPr>
        <sz val="10"/>
        <rFont val="Arial"/>
        <family val="2"/>
      </rPr>
      <t xml:space="preserve"> covering private sector workers and some self-employed (farmers, craftsmen, traders); other categories (such as industrial managers, liberal professions, air transport workers, journalists, etc.) are covered by special systems not included here</t>
    </r>
    <r>
      <rPr>
        <i/>
        <sz val="10"/>
        <rFont val="Arial"/>
        <family val="2"/>
      </rPr>
      <t xml:space="preserve">.
</t>
    </r>
    <r>
      <rPr>
        <sz val="10"/>
        <rFont val="Arial"/>
        <family val="2"/>
      </rPr>
      <t>When missing, the amount has been imputed for all types of pensions, and it is then included here (5 cases).</t>
    </r>
  </si>
  <si>
    <r>
      <t>V19S4 = sum(iV19S4) over individuals in household,
where iV19S4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=3,
where</t>
    </r>
    <r>
      <rPr>
        <i/>
        <sz val="10"/>
        <rFont val="Arial"/>
        <family val="2"/>
      </rPr>
      <t xml:space="preserve"> tpens = </t>
    </r>
    <r>
      <rPr>
        <sz val="10"/>
        <rFont val="Arial"/>
        <family val="2"/>
      </rPr>
      <t>pension benefits net of tax per month</t>
    </r>
    <r>
      <rPr>
        <i/>
        <sz val="10"/>
        <rFont val="Arial"/>
        <family val="2"/>
      </rPr>
      <t xml:space="preserve"> (importo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[3: INPS - survivor's </t>
    </r>
    <r>
      <rPr>
        <i/>
        <sz val="10"/>
        <rFont val="Arial"/>
        <family val="2"/>
      </rPr>
      <t>(INPS reversibilità)</t>
    </r>
    <r>
      <rPr>
        <sz val="10"/>
        <rFont val="Arial"/>
        <family val="2"/>
      </rPr>
      <t>].</t>
    </r>
  </si>
  <si>
    <r>
      <t>V19SR = sum(iV19SR) over individuals in household,
where iV19SR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=99,
where</t>
    </r>
    <r>
      <rPr>
        <i/>
        <sz val="10"/>
        <rFont val="Arial"/>
        <family val="2"/>
      </rPr>
      <t xml:space="preserve"> tpens = </t>
    </r>
    <r>
      <rPr>
        <sz val="10"/>
        <rFont val="Arial"/>
        <family val="2"/>
      </rPr>
      <t>pension benefits net of tax per month</t>
    </r>
    <r>
      <rPr>
        <i/>
        <sz val="10"/>
        <rFont val="Arial"/>
        <family val="2"/>
      </rPr>
      <t xml:space="preserve"> (importo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[99: other pensions </t>
    </r>
    <r>
      <rPr>
        <i/>
        <sz val="10"/>
        <rFont val="Arial"/>
        <family val="2"/>
      </rPr>
      <t>(altro)</t>
    </r>
    <r>
      <rPr>
        <sz val="10"/>
        <rFont val="Arial"/>
        <family val="2"/>
      </rPr>
      <t>]</t>
    </r>
    <r>
      <rPr>
        <sz val="10"/>
        <rFont val="Arial"/>
        <family val="2"/>
      </rPr>
      <t>.</t>
    </r>
  </si>
  <si>
    <t>V19 = V19S1 + V19S4 + V19SR.</t>
  </si>
  <si>
    <t>disabi3 =  [sum(tpens*mesip + arret) over pensions per individual] if tipopen=11</t>
  </si>
  <si>
    <t>disabi1/disabi2 =  [sum(tpens*mesip + arret) over pensions per individual] if tipopen=2/6</t>
  </si>
  <si>
    <t>PHOURS = PNWAGE/(PHOURS*52).</t>
  </si>
  <si>
    <t>Sex of head</t>
  </si>
  <si>
    <t>D4</t>
  </si>
  <si>
    <t>Number of persons in household</t>
  </si>
  <si>
    <t>D5</t>
  </si>
  <si>
    <t>Family structure</t>
  </si>
  <si>
    <t>D6</t>
  </si>
  <si>
    <t>Number of earners</t>
  </si>
  <si>
    <t>D7</t>
  </si>
  <si>
    <t>Geographic location indicator A</t>
  </si>
  <si>
    <t>D8</t>
  </si>
  <si>
    <t>Ethnicity/Nationality of head</t>
  </si>
  <si>
    <t>ETHNATSP</t>
  </si>
  <si>
    <t>Ethnicity/Nationality of spouse</t>
  </si>
  <si>
    <t>D10</t>
  </si>
  <si>
    <t>D11</t>
  </si>
  <si>
    <t>D12</t>
  </si>
  <si>
    <t>D13</t>
  </si>
  <si>
    <t>D14</t>
  </si>
  <si>
    <t>Occupation of head</t>
  </si>
  <si>
    <t>D15</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</si>
  <si>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</si>
  <si>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</si>
  <si>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</si>
  <si>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</si>
  <si>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</si>
  <si>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</si>
  <si>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</si>
  <si>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</si>
  <si>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</si>
  <si>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</si>
  <si>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</si>
  <si>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</si>
  <si>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</si>
  <si>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</si>
  <si>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</si>
  <si>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</si>
  <si>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Tenure (owned/rented housing)</t>
  </si>
  <si>
    <r>
      <t xml:space="preserve">Information at the household level is constructed only for all types of pensions (variable </t>
    </r>
    <r>
      <rPr>
        <i/>
        <sz val="10"/>
        <rFont val="Arial"/>
        <family val="2"/>
      </rPr>
      <t>ytp</t>
    </r>
    <r>
      <rPr>
        <sz val="10"/>
        <rFont val="Arial"/>
        <family val="2"/>
      </rPr>
      <t>), so pension variables are constructed from the more detailed individual level variables.
Including the social pension</t>
    </r>
    <r>
      <rPr>
        <i/>
        <sz val="10"/>
        <rFont val="Arial"/>
        <family val="2"/>
      </rPr>
      <t xml:space="preserve"> (pensione sociale).</t>
    </r>
  </si>
  <si>
    <r>
      <t>PSOCRET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=1, 3 or 99 &amp; if [sum(</t>
    </r>
    <r>
      <rPr>
        <i/>
        <sz val="10"/>
        <rFont val="Arial"/>
        <family val="2"/>
      </rPr>
      <t>tpens*mesip</t>
    </r>
    <r>
      <rPr>
        <sz val="10"/>
        <rFont val="Arial"/>
        <family val="2"/>
      </rPr>
      <t>) over pensions per individual]=</t>
    </r>
    <r>
      <rPr>
        <i/>
        <sz val="10"/>
        <rFont val="Arial"/>
        <family val="2"/>
      </rPr>
      <t>ytp1</t>
    </r>
    <r>
      <rPr>
        <sz val="10"/>
        <rFont val="Arial"/>
        <family val="2"/>
      </rPr>
      <t xml:space="preserve"> &amp; if [sum(</t>
    </r>
    <r>
      <rPr>
        <i/>
        <sz val="10"/>
        <rFont val="Arial"/>
        <family val="2"/>
      </rPr>
      <t>arret</t>
    </r>
    <r>
      <rPr>
        <sz val="10"/>
        <rFont val="Arial"/>
        <family val="2"/>
      </rPr>
      <t>) over pensions per individual]=</t>
    </r>
    <r>
      <rPr>
        <i/>
        <sz val="10"/>
        <rFont val="Arial"/>
        <family val="2"/>
      </rPr>
      <t>ytp2</t>
    </r>
    <r>
      <rPr>
        <sz val="10"/>
        <rFont val="Arial"/>
        <family val="2"/>
      </rPr>
      <t xml:space="preserve">,
else PSOCRET = </t>
    </r>
    <r>
      <rPr>
        <i/>
        <sz val="10"/>
        <rFont val="Arial"/>
        <family val="2"/>
      </rPr>
      <t>ytp1</t>
    </r>
    <r>
      <rPr>
        <sz val="10"/>
        <rFont val="Arial"/>
        <family val="2"/>
      </rPr>
      <t xml:space="preserve"> </t>
    </r>
    <r>
      <rPr>
        <i/>
        <sz val="10"/>
        <rFont val="Arial"/>
        <family val="2"/>
      </rPr>
      <t>+ ytp2</t>
    </r>
    <r>
      <rPr>
        <sz val="10"/>
        <rFont val="Arial"/>
        <family val="2"/>
      </rPr>
      <t>,</t>
    </r>
    <r>
      <rPr>
        <i/>
        <sz val="10"/>
        <rFont val="Arial"/>
        <family val="2"/>
      </rPr>
      <t xml:space="preserve">
</t>
    </r>
    <r>
      <rPr>
        <sz val="10"/>
        <rFont val="Arial"/>
        <family val="2"/>
      </rPr>
      <t>where</t>
    </r>
    <r>
      <rPr>
        <i/>
        <sz val="10"/>
        <rFont val="Arial"/>
        <family val="2"/>
      </rPr>
      <t xml:space="preserve"> tpens = </t>
    </r>
    <r>
      <rPr>
        <sz val="10"/>
        <rFont val="Arial"/>
        <family val="2"/>
      </rPr>
      <t>pension benefits net of tax per month</t>
    </r>
    <r>
      <rPr>
        <i/>
        <sz val="10"/>
        <rFont val="Arial"/>
        <family val="2"/>
      </rPr>
      <t xml:space="preserve"> (importo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[1: INPS: old-age or long-service </t>
    </r>
    <r>
      <rPr>
        <i/>
        <sz val="10"/>
        <rFont val="Arial"/>
        <family val="2"/>
      </rPr>
      <t>(vecchiaia o anzianità)</t>
    </r>
    <r>
      <rPr>
        <sz val="10"/>
        <rFont val="Arial"/>
        <family val="2"/>
      </rPr>
      <t xml:space="preserve">, 3: INPS - survivor's </t>
    </r>
    <r>
      <rPr>
        <i/>
        <sz val="10"/>
        <rFont val="Arial"/>
        <family val="2"/>
      </rPr>
      <t>(INPS reversibilità)</t>
    </r>
    <r>
      <rPr>
        <sz val="10"/>
        <rFont val="Arial"/>
        <family val="2"/>
      </rPr>
      <t xml:space="preserve">, 99: other pensions </t>
    </r>
    <r>
      <rPr>
        <i/>
        <sz val="10"/>
        <rFont val="Arial"/>
        <family val="2"/>
      </rPr>
      <t>(altro)</t>
    </r>
    <r>
      <rPr>
        <sz val="10"/>
        <rFont val="Arial"/>
        <family val="2"/>
      </rPr>
      <t xml:space="preserve">],
</t>
    </r>
    <r>
      <rPr>
        <i/>
        <sz val="10"/>
        <rFont val="Arial"/>
        <family val="2"/>
      </rPr>
      <t>ytp1</t>
    </r>
    <r>
      <rPr>
        <sz val="10"/>
        <rFont val="Arial"/>
        <family val="2"/>
      </rPr>
      <t xml:space="preserve"> = pensions</t>
    </r>
    <r>
      <rPr>
        <i/>
        <sz val="10"/>
        <rFont val="Arial"/>
        <family val="2"/>
      </rPr>
      <t xml:space="preserve"> (pensioni</t>
    </r>
    <r>
      <rPr>
        <sz val="10"/>
        <rFont val="Arial"/>
        <family val="2"/>
      </rPr>
      <t xml:space="preserve"> [imputed variable]</t>
    </r>
    <r>
      <rPr>
        <i/>
        <sz val="10"/>
        <rFont val="Arial"/>
        <family val="2"/>
      </rPr>
      <t>)</t>
    </r>
    <r>
      <rPr>
        <sz val="10"/>
        <rFont val="Arial"/>
        <family val="2"/>
      </rPr>
      <t xml:space="preserve">,
</t>
    </r>
    <r>
      <rPr>
        <i/>
        <sz val="10"/>
        <rFont val="Arial"/>
        <family val="2"/>
      </rPr>
      <t>ytp2</t>
    </r>
    <r>
      <rPr>
        <sz val="10"/>
        <rFont val="Arial"/>
        <family val="2"/>
      </rPr>
      <t xml:space="preserve"> = pension arrears </t>
    </r>
    <r>
      <rPr>
        <i/>
        <sz val="10"/>
        <rFont val="Arial"/>
        <family val="2"/>
      </rPr>
      <t>(arretrati di pensione)</t>
    </r>
    <r>
      <rPr>
        <sz val="10"/>
        <rFont val="Arial"/>
        <family val="2"/>
      </rPr>
      <t xml:space="preserve"> [imputed variable].</t>
    </r>
  </si>
  <si>
    <r>
      <t>Partly aggrgegated over pensions [from original historical pension level data (</t>
    </r>
    <r>
      <rPr>
        <i/>
        <sz val="10"/>
        <rFont val="Arial"/>
        <family val="2"/>
      </rPr>
      <t>pens1995</t>
    </r>
    <r>
      <rPr>
        <sz val="10"/>
        <rFont val="Arial"/>
        <family val="2"/>
      </rPr>
      <t xml:space="preserve">)] and partly directly from original historical individual level structured income data </t>
    </r>
    <r>
      <rPr>
        <i/>
        <sz val="10"/>
        <rFont val="Arial"/>
        <family val="2"/>
      </rPr>
      <t>(rper1995)</t>
    </r>
  </si>
  <si>
    <t>Including pension monthly benefit (multiplied by the number of months received) and yearly arrears for old-age, long-service and survivor's pension  from INPS (main pension fund) and all pensions not exactly identified by the respondent (but most of which coming from the INPS; some from other funds for specific categories of workers and some private occupational).
When missing, the amount has been imputed for all types of pensions, and it is then included here (3 cases).</t>
  </si>
  <si>
    <r>
      <t xml:space="preserve">PUNEMP = </t>
    </r>
    <r>
      <rPr>
        <i/>
        <sz val="10"/>
        <rFont val="Arial"/>
        <family val="2"/>
      </rPr>
      <t>ytb1 + ytb2 + ytb3</t>
    </r>
    <r>
      <rPr>
        <sz val="10"/>
        <rFont val="Arial"/>
        <family val="2"/>
      </rPr>
      <t>,</t>
    </r>
    <r>
      <rPr>
        <i/>
        <sz val="10"/>
        <rFont val="Arial"/>
        <family val="2"/>
      </rPr>
      <t xml:space="preserve">
</t>
    </r>
    <r>
      <rPr>
        <sz val="10"/>
        <rFont val="Arial"/>
        <family val="2"/>
      </rPr>
      <t>where</t>
    </r>
    <r>
      <rPr>
        <i/>
        <sz val="10"/>
        <rFont val="Arial"/>
        <family val="2"/>
      </rPr>
      <t xml:space="preserve"> ytb1 </t>
    </r>
    <r>
      <rPr>
        <sz val="10"/>
        <rFont val="Arial"/>
        <family val="2"/>
      </rPr>
      <t xml:space="preserve">= wage supplementation payments </t>
    </r>
    <r>
      <rPr>
        <i/>
        <sz val="10"/>
        <rFont val="Arial"/>
        <family val="2"/>
      </rPr>
      <t>(assegni della cassa integrazione),
ytb2</t>
    </r>
    <r>
      <rPr>
        <sz val="10"/>
        <rFont val="Arial"/>
        <family val="2"/>
      </rPr>
      <t xml:space="preserve"> = other</t>
    </r>
    <r>
      <rPr>
        <i/>
        <sz val="10"/>
        <rFont val="Arial"/>
        <family val="2"/>
      </rPr>
      <t xml:space="preserve"> </t>
    </r>
    <r>
      <rPr>
        <sz val="10"/>
        <rFont val="Arial"/>
        <family val="2"/>
      </rPr>
      <t xml:space="preserve">unemployment benefits </t>
    </r>
    <r>
      <rPr>
        <i/>
        <sz val="10"/>
        <rFont val="Arial"/>
        <family val="2"/>
      </rPr>
      <t>(indennità di mobilità),
ytb3</t>
    </r>
    <r>
      <rPr>
        <sz val="10"/>
        <rFont val="Arial"/>
        <family val="2"/>
      </rPr>
      <t xml:space="preserve"> = main unemployment benefits </t>
    </r>
    <r>
      <rPr>
        <i/>
        <sz val="10"/>
        <rFont val="Arial"/>
        <family val="2"/>
      </rPr>
      <t>(indennità di disoccupazione - speciale, ordinaria, ecc.)</t>
    </r>
    <r>
      <rPr>
        <sz val="10"/>
        <rFont val="Arial"/>
        <family val="2"/>
      </rPr>
      <t>.</t>
    </r>
  </si>
  <si>
    <r>
      <t>Aggregated over pensions [from original historical pension level data (</t>
    </r>
    <r>
      <rPr>
        <i/>
        <sz val="10"/>
        <rFont val="Arial"/>
        <family val="2"/>
      </rPr>
      <t>pens1995</t>
    </r>
    <r>
      <rPr>
        <sz val="10"/>
        <rFont val="Arial"/>
        <family val="2"/>
      </rPr>
      <t>)]</t>
    </r>
  </si>
  <si>
    <r>
      <t xml:space="preserve">V25SR = sum(iV25SR) over individuals in household,
where iV25SR = </t>
    </r>
    <r>
      <rPr>
        <i/>
        <sz val="10"/>
        <rFont val="Arial"/>
        <family val="2"/>
      </rPr>
      <t xml:space="preserve">ytc5 + ytc6 + </t>
    </r>
    <r>
      <rPr>
        <sz val="10"/>
        <rFont val="Arial"/>
        <family val="2"/>
      </rPr>
      <t>[sum(</t>
    </r>
    <r>
      <rPr>
        <i/>
        <sz val="10"/>
        <rFont val="Arial"/>
        <family val="2"/>
      </rPr>
      <t>tpens*mesip + arret</t>
    </r>
    <r>
      <rPr>
        <sz val="10"/>
        <rFont val="Arial"/>
        <family val="2"/>
      </rPr>
      <t xml:space="preserve">) over pensions per individual] if </t>
    </r>
    <r>
      <rPr>
        <i/>
        <sz val="10"/>
        <rFont val="Arial"/>
        <family val="2"/>
      </rPr>
      <t>tipopen</t>
    </r>
    <r>
      <rPr>
        <sz val="10"/>
        <rFont val="Arial"/>
        <family val="2"/>
      </rPr>
      <t xml:space="preserve">=11,
and where </t>
    </r>
    <r>
      <rPr>
        <i/>
        <sz val="10"/>
        <rFont val="Arial"/>
        <family val="2"/>
      </rPr>
      <t>ytc5</t>
    </r>
    <r>
      <rPr>
        <sz val="10"/>
        <rFont val="Arial"/>
        <family val="2"/>
      </rPr>
      <t xml:space="preserve"> = economic support from local health unit </t>
    </r>
    <r>
      <rPr>
        <i/>
        <sz val="10"/>
        <rFont val="Arial"/>
        <family val="2"/>
      </rPr>
      <t>(assistenza economica da USL/ASL - asssegno di cura, etc.)</t>
    </r>
    <r>
      <rPr>
        <sz val="10"/>
        <rFont val="Arial"/>
        <family val="2"/>
      </rPr>
      <t xml:space="preserve">,
</t>
    </r>
    <r>
      <rPr>
        <i/>
        <sz val="10"/>
        <rFont val="Arial"/>
        <family val="2"/>
      </rPr>
      <t>ytc6</t>
    </r>
    <r>
      <rPr>
        <sz val="10"/>
        <rFont val="Arial"/>
        <family val="2"/>
      </rPr>
      <t xml:space="preserve"> = economic support from other local government bodies </t>
    </r>
    <r>
      <rPr>
        <i/>
        <sz val="10"/>
        <rFont val="Arial"/>
        <family val="2"/>
      </rPr>
      <t>(assistenza economica da altri enti pubblici locali),
tpens</t>
    </r>
    <r>
      <rPr>
        <sz val="10"/>
        <rFont val="Arial"/>
        <family val="2"/>
      </rPr>
      <t xml:space="preserve"> = pension benefits net of tax per month (importo mensile della pensione al netto delle imposte),
</t>
    </r>
    <r>
      <rPr>
        <i/>
        <sz val="10"/>
        <rFont val="Arial"/>
        <family val="2"/>
      </rPr>
      <t>mesip</t>
    </r>
    <r>
      <rPr>
        <sz val="10"/>
        <rFont val="Arial"/>
        <family val="2"/>
      </rPr>
      <t xml:space="preserve"> = monthly payments received (numero di mensilità percepite),
</t>
    </r>
    <r>
      <rPr>
        <i/>
        <sz val="10"/>
        <rFont val="Arial"/>
        <family val="2"/>
      </rPr>
      <t>arret</t>
    </r>
    <r>
      <rPr>
        <sz val="10"/>
        <rFont val="Arial"/>
        <family val="2"/>
      </rPr>
      <t xml:space="preserve"> = amount of pension arrears received during the year (valore degli arretrati di pensione percepiti nell'anno),
</t>
    </r>
    <r>
      <rPr>
        <i/>
        <sz val="10"/>
        <rFont val="Arial"/>
        <family val="2"/>
      </rPr>
      <t>tipopens</t>
    </r>
    <r>
      <rPr>
        <sz val="10"/>
        <rFont val="Arial"/>
        <family val="2"/>
      </rPr>
      <t xml:space="preserve"> = type of pension (tipo di pensione) [11: State - disability </t>
    </r>
    <r>
      <rPr>
        <i/>
        <sz val="10"/>
        <rFont val="Arial"/>
        <family val="2"/>
      </rPr>
      <t>(Stato - invalidità civile)</t>
    </r>
    <r>
      <rPr>
        <sz val="10"/>
        <rFont val="Arial"/>
        <family val="2"/>
      </rPr>
      <t>].</t>
    </r>
  </si>
  <si>
    <r>
      <t>V18 = sum(iV18) over individuals in household,
where iV18 = [sum(</t>
    </r>
    <r>
      <rPr>
        <i/>
        <sz val="10"/>
        <rFont val="Arial"/>
        <family val="2"/>
      </rPr>
      <t>tpens*mesip + arret</t>
    </r>
    <r>
      <rPr>
        <sz val="10"/>
        <rFont val="Arial"/>
        <family val="2"/>
      </rPr>
      <t xml:space="preserve">) over pensions per individual] if </t>
    </r>
    <r>
      <rPr>
        <i/>
        <sz val="10"/>
        <rFont val="Arial"/>
        <family val="2"/>
      </rPr>
      <t>tipopen</t>
    </r>
    <r>
      <rPr>
        <sz val="10"/>
        <rFont val="Arial"/>
        <family val="2"/>
      </rPr>
      <t xml:space="preserve">=2 or 6,
where </t>
    </r>
    <r>
      <rPr>
        <i/>
        <sz val="10"/>
        <rFont val="Arial"/>
        <family val="2"/>
      </rPr>
      <t>tpens</t>
    </r>
    <r>
      <rPr>
        <sz val="10"/>
        <rFont val="Arial"/>
        <family val="2"/>
      </rPr>
      <t xml:space="preserve"> = pension benefits net of tax per month </t>
    </r>
    <r>
      <rPr>
        <i/>
        <sz val="10"/>
        <rFont val="Arial"/>
        <family val="2"/>
      </rPr>
      <t>(importo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 xml:space="preserve">(tipo di pensione) </t>
    </r>
    <r>
      <rPr>
        <sz val="10"/>
        <rFont val="Arial"/>
        <family val="2"/>
      </rPr>
      <t xml:space="preserve">[2: INPS - disability pension </t>
    </r>
    <r>
      <rPr>
        <i/>
        <sz val="10"/>
        <rFont val="Arial"/>
        <family val="2"/>
      </rPr>
      <t>(INPS - invalidità)</t>
    </r>
    <r>
      <rPr>
        <sz val="10"/>
        <rFont val="Arial"/>
        <family val="2"/>
      </rPr>
      <t xml:space="preserve">; 6: INPDAP - disability </t>
    </r>
    <r>
      <rPr>
        <i/>
        <sz val="10"/>
        <rFont val="Arial"/>
        <family val="2"/>
      </rPr>
      <t xml:space="preserve"> (INPDAP - invalidità)</t>
    </r>
    <r>
      <rPr>
        <sz val="10"/>
        <rFont val="Arial"/>
        <family val="2"/>
      </rPr>
      <t>].</t>
    </r>
  </si>
  <si>
    <r>
      <t xml:space="preserve">Information at the household level is constructed only for all types of pensions (variable </t>
    </r>
    <r>
      <rPr>
        <i/>
        <sz val="10"/>
        <rFont val="Arial"/>
        <family val="2"/>
      </rPr>
      <t>ytp</t>
    </r>
    <r>
      <rPr>
        <sz val="10"/>
        <rFont val="Arial"/>
        <family val="2"/>
      </rPr>
      <t xml:space="preserve">), so pension variables are constructed from the more detailed individual level variables.
Including disability pensions from the Institute for Social Protection </t>
    </r>
    <r>
      <rPr>
        <i/>
        <sz val="10"/>
        <rFont val="Arial"/>
        <family val="2"/>
      </rPr>
      <t xml:space="preserve">(INPS, Istituto Nazionale della Previdenza Sociale) </t>
    </r>
    <r>
      <rPr>
        <sz val="10"/>
        <rFont val="Arial"/>
        <family val="2"/>
      </rPr>
      <t>and from the National Welfare Institute for the Protection of Public Administration (</t>
    </r>
    <r>
      <rPr>
        <i/>
        <sz val="10"/>
        <rFont val="Arial"/>
        <family val="2"/>
      </rPr>
      <t>INPDAP - Istituto Nazionale della Previdenza delle Amministrazioni Pubbliche -</t>
    </r>
    <r>
      <rPr>
        <sz val="10"/>
        <rFont val="Arial"/>
        <family val="2"/>
      </rPr>
      <t xml:space="preserve"> former social security entities run by the Treasury).</t>
    </r>
  </si>
  <si>
    <t>SOCTRANS = V16 + V17 + V18 + V19 + V20 + V21 + V22 + V23 + V24 + V25 + V26 + V34 + V35.</t>
  </si>
  <si>
    <t>D4 = sum(iD4) over individuals,
where iD4=1.</t>
  </si>
  <si>
    <t>See comment for PTYPEWK.</t>
  </si>
  <si>
    <t>PENSIOI</t>
  </si>
  <si>
    <t>Total occupational pensions</t>
  </si>
  <si>
    <t>MI</t>
  </si>
  <si>
    <t>Total market income</t>
  </si>
  <si>
    <t>MEANSI</t>
  </si>
  <si>
    <r>
      <t>oldage1/surviv1/unknown  = sum(</t>
    </r>
    <r>
      <rPr>
        <i/>
        <sz val="10"/>
        <rFont val="Arial"/>
        <family val="2"/>
      </rPr>
      <t>tpens*mesip + arret</t>
    </r>
    <r>
      <rPr>
        <sz val="10"/>
        <rFont val="Arial"/>
        <family val="2"/>
      </rPr>
      <t xml:space="preserve">) over pensions per individual] if </t>
    </r>
    <r>
      <rPr>
        <i/>
        <sz val="10"/>
        <rFont val="Arial"/>
        <family val="2"/>
      </rPr>
      <t>tipopen</t>
    </r>
    <r>
      <rPr>
        <sz val="10"/>
        <rFont val="Arial"/>
        <family val="2"/>
      </rPr>
      <t xml:space="preserve">=1/3/99
penshelp = </t>
    </r>
    <r>
      <rPr>
        <i/>
        <sz val="10"/>
        <rFont val="Arial"/>
        <family val="2"/>
      </rPr>
      <t>ytp1</t>
    </r>
    <r>
      <rPr>
        <sz val="10"/>
        <rFont val="Arial"/>
        <family val="2"/>
      </rPr>
      <t xml:space="preserve"> if sum(</t>
    </r>
    <r>
      <rPr>
        <i/>
        <sz val="10"/>
        <rFont val="Arial"/>
        <family val="2"/>
      </rPr>
      <t>tpens*mesip</t>
    </r>
    <r>
      <rPr>
        <sz val="10"/>
        <rFont val="Arial"/>
        <family val="2"/>
      </rPr>
      <t>) over pensions per individual&lt;</t>
    </r>
    <r>
      <rPr>
        <i/>
        <sz val="10"/>
        <rFont val="Arial"/>
        <family val="2"/>
      </rPr>
      <t>ytp1</t>
    </r>
  </si>
  <si>
    <t>No missing values.
Not applicable (no spouse) = sysmis.</t>
  </si>
  <si>
    <t>No missing values.
Not applicable (no spouse) = sysmis.
Not applicable (spouse with lower than high school diploma) = 0.</t>
  </si>
  <si>
    <t>No missing values.
Not applicable (no spouse) = sysmis.
Not applicable (spouse not employed) = 0.</t>
  </si>
  <si>
    <t>No missing values.
Not applicable (no children) = sysmis.</t>
  </si>
  <si>
    <t>Missing values and not applicable (no spouse or spouse not engaged in any full-time regular activity) = sysmis.</t>
  </si>
  <si>
    <t>Missing values and not applicable (no spouse or spouse not engaged in any part-time regular activity) = sysmis.</t>
  </si>
  <si>
    <t>Missing values and not applicable (no spouse or spouse not engaged in any activity) = sysmis.</t>
  </si>
  <si>
    <t>No missing values (all imputed).
Not applicable (head not receiving wage) = 0.</t>
  </si>
  <si>
    <t>No missing values (all imputed).
Not applicable (head not receiving wage or not derivable) = sysmis.</t>
  </si>
  <si>
    <t>No missing values (all imputed).
Not applicable (no spouse) = sysmis.
Not applicable (spouse not receiving wage) = 0.</t>
  </si>
  <si>
    <t>No missing values (all imputed).
Not applicable (no spouse, spouse not receiving wage or not derivable) = sysmis.</t>
  </si>
  <si>
    <r>
      <t xml:space="preserve">V8 = </t>
    </r>
    <r>
      <rPr>
        <i/>
        <sz val="10"/>
        <rFont val="Arial"/>
        <family val="2"/>
      </rPr>
      <t>ycf1 + ycf2 + ycf3 + yca1</t>
    </r>
    <r>
      <rPr>
        <sz val="10"/>
        <rFont val="Arial"/>
        <family val="2"/>
      </rPr>
      <t xml:space="preserve">,
where </t>
    </r>
    <r>
      <rPr>
        <i/>
        <sz val="10"/>
        <rFont val="Arial"/>
        <family val="2"/>
      </rPr>
      <t>ycf1</t>
    </r>
    <r>
      <rPr>
        <sz val="10"/>
        <rFont val="Arial"/>
        <family val="2"/>
      </rPr>
      <t xml:space="preserve"> = interest on bank and postal deposits </t>
    </r>
    <r>
      <rPr>
        <i/>
        <sz val="10"/>
        <rFont val="Arial"/>
        <family val="2"/>
      </rPr>
      <t>(interessi su depositi bancari e postali)</t>
    </r>
    <r>
      <rPr>
        <sz val="10"/>
        <rFont val="Arial"/>
        <family val="2"/>
      </rPr>
      <t xml:space="preserve">,
</t>
    </r>
    <r>
      <rPr>
        <i/>
        <sz val="10"/>
        <rFont val="Arial"/>
        <family val="2"/>
      </rPr>
      <t>ycf2</t>
    </r>
    <r>
      <rPr>
        <sz val="10"/>
        <rFont val="Arial"/>
        <family val="2"/>
      </rPr>
      <t xml:space="preserve"> = interest on government securities </t>
    </r>
    <r>
      <rPr>
        <i/>
        <sz val="10"/>
        <rFont val="Arial"/>
        <family val="2"/>
      </rPr>
      <t>(interessi su titoli di Stato)</t>
    </r>
    <r>
      <rPr>
        <sz val="10"/>
        <rFont val="Arial"/>
        <family val="2"/>
      </rPr>
      <t xml:space="preserve">,
</t>
    </r>
    <r>
      <rPr>
        <i/>
        <sz val="10"/>
        <rFont val="Arial"/>
        <family val="2"/>
      </rPr>
      <t>ycf3</t>
    </r>
    <r>
      <rPr>
        <sz val="10"/>
        <rFont val="Arial"/>
        <family val="2"/>
      </rPr>
      <t xml:space="preserve"> = income from other securities </t>
    </r>
    <r>
      <rPr>
        <i/>
        <sz val="10"/>
        <rFont val="Arial"/>
        <family val="2"/>
      </rPr>
      <t>(interessi su altre attivita finanziare)</t>
    </r>
    <r>
      <rPr>
        <sz val="10"/>
        <rFont val="Arial"/>
        <family val="2"/>
      </rPr>
      <t xml:space="preserve">,
</t>
    </r>
    <r>
      <rPr>
        <i/>
        <sz val="10"/>
        <rFont val="Arial"/>
        <family val="2"/>
      </rPr>
      <t>yca1</t>
    </r>
    <r>
      <rPr>
        <sz val="10"/>
        <rFont val="Arial"/>
        <family val="2"/>
      </rPr>
      <t xml:space="preserve"> = actual rents </t>
    </r>
    <r>
      <rPr>
        <i/>
        <sz val="10"/>
        <rFont val="Arial"/>
        <family val="2"/>
      </rPr>
      <t>(affitti effettivi)</t>
    </r>
    <r>
      <rPr>
        <sz val="10"/>
        <rFont val="Arial"/>
        <family val="2"/>
      </rPr>
      <t>.</t>
    </r>
  </si>
  <si>
    <t>See PSOCRET.</t>
  </si>
  <si>
    <t>See PUNEMP.</t>
  </si>
  <si>
    <t>Net wage/salary of head</t>
  </si>
  <si>
    <t>V40</t>
  </si>
  <si>
    <t>Hourly wage rate of head</t>
  </si>
  <si>
    <t>V41</t>
  </si>
  <si>
    <t>Gross wage/salary of spouse</t>
  </si>
  <si>
    <t>V41NET</t>
  </si>
  <si>
    <t>Net wage/salary of spouse</t>
  </si>
  <si>
    <t>V42</t>
  </si>
  <si>
    <t>Hourly wage rate of spouse</t>
  </si>
  <si>
    <t>ALTNCASH</t>
  </si>
  <si>
    <t>Alternate non-cash income</t>
  </si>
  <si>
    <t>NEARCHB</t>
  </si>
  <si>
    <t>NEARCOB</t>
  </si>
  <si>
    <t>Near cash except housing</t>
  </si>
  <si>
    <t>Value of non cash housing benefits</t>
  </si>
  <si>
    <t>Value of non cash medical benefits</t>
  </si>
  <si>
    <t>Value of non cash heating benefits</t>
  </si>
  <si>
    <t>Value of non cash education benefits</t>
  </si>
  <si>
    <t>Value of non-cash care benefits</t>
  </si>
  <si>
    <t>LIS income aggregates</t>
  </si>
  <si>
    <t>SELFI</t>
  </si>
  <si>
    <t>Total self employment income</t>
  </si>
  <si>
    <t>EARNING</t>
  </si>
  <si>
    <t>Total earnings</t>
  </si>
  <si>
    <t>FI</t>
  </si>
  <si>
    <t>Total factor income</t>
  </si>
  <si>
    <t>PUNEMP1</t>
  </si>
  <si>
    <t>PUNEMP2</t>
  </si>
  <si>
    <t>PUNEMP3</t>
  </si>
  <si>
    <t>PUNEMPR</t>
  </si>
  <si>
    <r>
      <t xml:space="preserve">The variables </t>
    </r>
    <r>
      <rPr>
        <i/>
        <sz val="10"/>
        <rFont val="Arial"/>
        <family val="2"/>
      </rPr>
      <t>yta1</t>
    </r>
    <r>
      <rPr>
        <sz val="10"/>
        <rFont val="Arial"/>
        <family val="2"/>
      </rPr>
      <t xml:space="preserve">, </t>
    </r>
    <r>
      <rPr>
        <i/>
        <sz val="10"/>
        <rFont val="Arial"/>
        <family val="2"/>
      </rPr>
      <t>yta2</t>
    </r>
    <r>
      <rPr>
        <sz val="10"/>
        <rFont val="Arial"/>
        <family val="2"/>
      </rPr>
      <t xml:space="preserve"> and </t>
    </r>
    <r>
      <rPr>
        <i/>
        <sz val="10"/>
        <rFont val="Arial"/>
        <family val="2"/>
      </rPr>
      <t>yta3</t>
    </r>
    <r>
      <rPr>
        <sz val="10"/>
        <rFont val="Arial"/>
        <family val="2"/>
      </rPr>
      <t xml:space="preserve"> of the annual data have been lumped together in variable </t>
    </r>
    <r>
      <rPr>
        <i/>
        <sz val="10"/>
        <rFont val="Arial"/>
        <family val="2"/>
      </rPr>
      <t xml:space="preserve">liqv </t>
    </r>
    <r>
      <rPr>
        <sz val="10"/>
        <rFont val="Arial"/>
        <family val="2"/>
      </rPr>
      <t xml:space="preserve">of the historical database, while variable </t>
    </r>
    <r>
      <rPr>
        <i/>
        <sz val="10"/>
        <rFont val="Arial"/>
        <family val="2"/>
      </rPr>
      <t>ytb4</t>
    </r>
    <r>
      <rPr>
        <sz val="10"/>
        <rFont val="Arial"/>
        <family val="2"/>
      </rPr>
      <t xml:space="preserve"> corresponds exactly to variable </t>
    </r>
    <r>
      <rPr>
        <i/>
        <sz val="10"/>
        <rFont val="Arial"/>
        <family val="2"/>
      </rPr>
      <t>liql</t>
    </r>
    <r>
      <rPr>
        <sz val="10"/>
        <rFont val="Arial"/>
        <family val="2"/>
      </rPr>
      <t xml:space="preserve"> of the historical database.</t>
    </r>
  </si>
  <si>
    <t>V37 = V37SR.</t>
  </si>
  <si>
    <t>PENSIOI = V32 + V33.</t>
  </si>
  <si>
    <t>EARNING = V1NET + V4 + V5.</t>
  </si>
  <si>
    <t>FI = V1NET + V4 + V5 + V8.</t>
  </si>
  <si>
    <t>MI = V1NET + V4 + V5 + V8 + V32 + V33.</t>
  </si>
  <si>
    <t>GI = V1NET + V4 + V5 + V8 + V16 + V17 + V18 + V19 + V20 + V21 + V22 + V23 + V24 + V25 + V26 + V32 + V33 + V34 + V35 + V36.</t>
  </si>
  <si>
    <r>
      <t>V17 = sum(iV17) over individuals in household,
where iV17 = [sum(</t>
    </r>
    <r>
      <rPr>
        <i/>
        <sz val="10"/>
        <rFont val="Arial"/>
        <family val="2"/>
      </rPr>
      <t>tpens*mesip + arret</t>
    </r>
    <r>
      <rPr>
        <sz val="10"/>
        <rFont val="Arial"/>
        <family val="2"/>
      </rPr>
      <t xml:space="preserve">) over pensions per individual] if </t>
    </r>
    <r>
      <rPr>
        <i/>
        <sz val="10"/>
        <rFont val="Arial"/>
        <family val="2"/>
      </rPr>
      <t>tipopen</t>
    </r>
    <r>
      <rPr>
        <sz val="10"/>
        <rFont val="Arial"/>
        <family val="2"/>
      </rPr>
      <t xml:space="preserve">=12,
where </t>
    </r>
    <r>
      <rPr>
        <i/>
        <sz val="10"/>
        <rFont val="Arial"/>
        <family val="2"/>
      </rPr>
      <t>tpens</t>
    </r>
    <r>
      <rPr>
        <sz val="10"/>
        <rFont val="Arial"/>
        <family val="2"/>
      </rPr>
      <t xml:space="preserve"> = pension benefits net of tax per month </t>
    </r>
    <r>
      <rPr>
        <i/>
        <sz val="10"/>
        <rFont val="Arial"/>
        <family val="2"/>
      </rPr>
      <t>(importo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[12: INAIL].</t>
    </r>
  </si>
  <si>
    <r>
      <t xml:space="preserve">V4 = sum(iV4) over individuals in household,
where iV4 = </t>
    </r>
    <r>
      <rPr>
        <i/>
        <sz val="10"/>
        <rFont val="Arial"/>
        <family val="2"/>
      </rPr>
      <t>ym</t>
    </r>
    <r>
      <rPr>
        <sz val="10"/>
        <rFont val="Arial"/>
        <family val="2"/>
      </rPr>
      <t xml:space="preserve"> if PIND=1,
and where </t>
    </r>
    <r>
      <rPr>
        <i/>
        <sz val="10"/>
        <rFont val="Arial"/>
        <family val="2"/>
      </rPr>
      <t>ym</t>
    </r>
    <r>
      <rPr>
        <sz val="10"/>
        <rFont val="Arial"/>
        <family val="2"/>
      </rPr>
      <t xml:space="preserve"> = net income from self-employment and entrepreneurial income </t>
    </r>
    <r>
      <rPr>
        <i/>
        <sz val="10"/>
        <rFont val="Arial"/>
        <family val="2"/>
      </rPr>
      <t>(reddito da lavoro autonomo e impresa)</t>
    </r>
    <r>
      <rPr>
        <sz val="10"/>
        <rFont val="Arial"/>
        <family val="2"/>
      </rPr>
      <t>.</t>
    </r>
  </si>
  <si>
    <r>
      <t xml:space="preserve">Information at the household level is constructed only for all types of pensions (variable </t>
    </r>
    <r>
      <rPr>
        <i/>
        <sz val="10"/>
        <rFont val="Arial"/>
        <family val="2"/>
      </rPr>
      <t>ytp</t>
    </r>
    <r>
      <rPr>
        <sz val="10"/>
        <rFont val="Arial"/>
        <family val="2"/>
      </rPr>
      <t>), so pension variables are constructed from the more detailed individual level variables.
Including private pensions and life annuities from Italian private bodies (i.e. insurances).</t>
    </r>
  </si>
  <si>
    <r>
      <t xml:space="preserve">Original variable descriptives 
</t>
    </r>
    <r>
      <rPr>
        <b/>
        <sz val="8"/>
        <color indexed="10"/>
        <rFont val="Arial"/>
        <family val="2"/>
      </rPr>
      <t>(For income and expenditure variables calculated from more than 1 original variable)
(Please note that the most original variables are on the individual level)</t>
    </r>
  </si>
  <si>
    <t>That records the owner's best estimate of the price he/she could ask for the dwelling in which he/she lives (unoccupied, including any cellar, garage or attic).</t>
  </si>
  <si>
    <t>See PPUBPEN.</t>
  </si>
  <si>
    <r>
      <t xml:space="preserve">V37SR = sum(iV37SR) over individuals in household,
where iV37SR = </t>
    </r>
    <r>
      <rPr>
        <i/>
        <sz val="10"/>
        <rFont val="Arial"/>
        <family val="2"/>
      </rPr>
      <t>yta1 + yta2 + yta3 + ytb4</t>
    </r>
    <r>
      <rPr>
        <sz val="10"/>
        <rFont val="Arial"/>
        <family val="2"/>
      </rPr>
      <t xml:space="preserve">,
and where </t>
    </r>
    <r>
      <rPr>
        <i/>
        <sz val="10"/>
        <rFont val="Arial"/>
        <family val="2"/>
      </rPr>
      <t>yta1</t>
    </r>
    <r>
      <rPr>
        <sz val="10"/>
        <rFont val="Arial"/>
        <family val="2"/>
      </rPr>
      <t xml:space="preserve"> = payments under life insurance policies, excl. supplementary pensions/life annuities </t>
    </r>
    <r>
      <rPr>
        <i/>
        <sz val="10"/>
        <rFont val="Arial"/>
        <family val="2"/>
      </rPr>
      <t>(liquidazioni da assicurazione ramo vita, escluso pensioni integrative vitalize)</t>
    </r>
    <r>
      <rPr>
        <sz val="10"/>
        <rFont val="Arial"/>
        <family val="2"/>
      </rPr>
      <t xml:space="preserve">,
</t>
    </r>
    <r>
      <rPr>
        <i/>
        <sz val="10"/>
        <rFont val="Arial"/>
        <family val="2"/>
      </rPr>
      <t>yta2</t>
    </r>
    <r>
      <rPr>
        <sz val="10"/>
        <rFont val="Arial"/>
        <family val="2"/>
      </rPr>
      <t xml:space="preserve"> = payments under causality policies </t>
    </r>
    <r>
      <rPr>
        <i/>
        <sz val="10"/>
        <rFont val="Arial"/>
        <family val="2"/>
      </rPr>
      <t>(liquidazioni da danni - sinistri auto, casa, ecc.)</t>
    </r>
    <r>
      <rPr>
        <sz val="10"/>
        <rFont val="Arial"/>
        <family val="2"/>
      </rPr>
      <t xml:space="preserve">,
</t>
    </r>
    <r>
      <rPr>
        <i/>
        <sz val="10"/>
        <rFont val="Arial"/>
        <family val="2"/>
      </rPr>
      <t>yta3</t>
    </r>
    <r>
      <rPr>
        <sz val="10"/>
        <rFont val="Arial"/>
        <family val="2"/>
      </rPr>
      <t xml:space="preserve"> = payments under health policies </t>
    </r>
    <r>
      <rPr>
        <i/>
        <sz val="10"/>
        <rFont val="Arial"/>
        <family val="2"/>
      </rPr>
      <t>(liquidazioni sanitarie - rimborso visite specialistiche, degenza, ecc.)</t>
    </r>
    <r>
      <rPr>
        <sz val="10"/>
        <rFont val="Arial"/>
        <family val="2"/>
      </rPr>
      <t xml:space="preserve">,
</t>
    </r>
    <r>
      <rPr>
        <i/>
        <sz val="10"/>
        <rFont val="Arial"/>
        <family val="2"/>
      </rPr>
      <t>ytb4</t>
    </r>
    <r>
      <rPr>
        <sz val="10"/>
        <rFont val="Arial"/>
        <family val="2"/>
      </rPr>
      <t xml:space="preserve"> = severance pay, incl. advances </t>
    </r>
    <r>
      <rPr>
        <i/>
        <sz val="10"/>
        <rFont val="Arial"/>
        <family val="2"/>
      </rPr>
      <t>(liquidazione da lavoro, inclusi gli anticipi della liquidazione)</t>
    </r>
    <r>
      <rPr>
        <sz val="10"/>
        <rFont val="Arial"/>
        <family val="2"/>
      </rPr>
      <t>.</t>
    </r>
  </si>
  <si>
    <t>101 North West PIEMONTE
102 North West VAL D'AOSTA
103 "North West LOMBARDIA
107 North West LIGURIA
204 "North East TRENTINO
205 North East VENETO
206 North East FRIULI
208 North East EMILIA ROMAGNA
309 Central TOSCANA
310 Central UMBRIA
311 Central MARCHE
312 Central LAZIO
413 South ABRUZZO
414 South MOLISE
415 South CAMPANIA
416 South PUGLIA
417 South BASILICATA
418 South CALABRIA
519 Islands SICILIA
520 Islands SARDINIA</t>
  </si>
  <si>
    <t>The survey also includes the province and the municipality of residence, but that information is not available for external users.</t>
  </si>
  <si>
    <r>
      <t>V25S2 = sum(iV25S2) over individuals in household, 
where iV25S2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=4,
where</t>
    </r>
    <r>
      <rPr>
        <i/>
        <sz val="10"/>
        <rFont val="Arial"/>
        <family val="2"/>
      </rPr>
      <t xml:space="preserve"> tpens =</t>
    </r>
    <r>
      <rPr>
        <sz val="10"/>
        <rFont val="Arial"/>
        <family val="2"/>
      </rPr>
      <t xml:space="preserve"> pension benefits net of tax per month </t>
    </r>
    <r>
      <rPr>
        <i/>
        <sz val="10"/>
        <rFont val="Arial"/>
        <family val="2"/>
      </rPr>
      <t>(importo mensile della pensione al netto delle imposte)</t>
    </r>
    <r>
      <rPr>
        <sz val="10"/>
        <rFont val="Arial"/>
        <family val="2"/>
      </rPr>
      <t xml:space="preserve">,
</t>
    </r>
    <r>
      <rPr>
        <i/>
        <sz val="10"/>
        <rFont val="Arial"/>
        <family val="2"/>
      </rPr>
      <t xml:space="preserve">mesip = </t>
    </r>
    <r>
      <rPr>
        <sz val="10"/>
        <rFont val="Arial"/>
        <family val="2"/>
      </rPr>
      <t xml:space="preserve">monthly payments received </t>
    </r>
    <r>
      <rPr>
        <i/>
        <sz val="10"/>
        <rFont val="Arial"/>
        <family val="2"/>
      </rPr>
      <t>(numero di mensilità percepite)</t>
    </r>
    <r>
      <rPr>
        <sz val="10"/>
        <rFont val="Arial"/>
        <family val="2"/>
      </rPr>
      <t>,</t>
    </r>
    <r>
      <rPr>
        <i/>
        <sz val="10"/>
        <rFont val="Arial"/>
        <family val="2"/>
      </rPr>
      <t xml:space="preserve">
arret </t>
    </r>
    <r>
      <rPr>
        <sz val="10"/>
        <rFont val="Arial"/>
        <family val="2"/>
      </rPr>
      <t xml:space="preserve">=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 xml:space="preserve">(tipo di pensione) </t>
    </r>
    <r>
      <rPr>
        <sz val="10"/>
        <rFont val="Arial"/>
        <family val="2"/>
      </rPr>
      <t xml:space="preserve">[4: INPS - social pension </t>
    </r>
    <r>
      <rPr>
        <i/>
        <sz val="10"/>
        <rFont val="Arial"/>
        <family val="2"/>
      </rPr>
      <t>(INPS - pensione sociale)</t>
    </r>
    <r>
      <rPr>
        <sz val="10"/>
        <rFont val="Arial"/>
        <family val="2"/>
      </rPr>
      <t>].</t>
    </r>
  </si>
  <si>
    <t>V25 = V25S1 + V25S2 + V25SR.</t>
  </si>
  <si>
    <t>1 employee
2 self-employed
3 first job-seeker
4 housewife
5 rentier
6 pensioner
7 unemployed
8 student
9 other not employed</t>
  </si>
  <si>
    <t>Including ordinary and extraordinary earnings complements for company workers in certain categories and areas, as well as the mobility allowance for all salaried workers who qualified for the extaordinary earnings supplement.</t>
  </si>
  <si>
    <r>
      <t xml:space="preserve">PTYPEWK = 1 if </t>
    </r>
    <r>
      <rPr>
        <i/>
        <sz val="10"/>
        <rFont val="Arial"/>
        <family val="2"/>
      </rPr>
      <t>settp11</t>
    </r>
    <r>
      <rPr>
        <sz val="10"/>
        <rFont val="Arial"/>
        <family val="2"/>
      </rPr>
      <t>~=9 or 11</t>
    </r>
    <r>
      <rPr>
        <i/>
        <sz val="10"/>
        <rFont val="Arial"/>
        <family val="2"/>
      </rPr>
      <t xml:space="preserve">,
</t>
    </r>
    <r>
      <rPr>
        <sz val="10"/>
        <rFont val="Arial"/>
        <family val="2"/>
      </rPr>
      <t>PTYPEWK = 2 if</t>
    </r>
    <r>
      <rPr>
        <i/>
        <sz val="10"/>
        <rFont val="Arial"/>
        <family val="2"/>
      </rPr>
      <t xml:space="preserve"> settp11</t>
    </r>
    <r>
      <rPr>
        <sz val="10"/>
        <rFont val="Arial"/>
        <family val="2"/>
      </rPr>
      <t>=9,</t>
    </r>
    <r>
      <rPr>
        <i/>
        <sz val="10"/>
        <rFont val="Arial"/>
        <family val="2"/>
      </rPr>
      <t xml:space="preserve">
</t>
    </r>
    <r>
      <rPr>
        <sz val="10"/>
        <rFont val="Arial"/>
        <family val="2"/>
      </rPr>
      <t>where</t>
    </r>
    <r>
      <rPr>
        <i/>
        <sz val="10"/>
        <rFont val="Arial"/>
        <family val="2"/>
      </rPr>
      <t xml:space="preserve"> settp11</t>
    </r>
    <r>
      <rPr>
        <sz val="10"/>
        <rFont val="Arial"/>
        <family val="2"/>
      </rPr>
      <t xml:space="preserve"> = main employment, branch of activity </t>
    </r>
    <r>
      <rPr>
        <i/>
        <sz val="10"/>
        <rFont val="Arial"/>
        <family val="2"/>
      </rPr>
      <t xml:space="preserve">(occupazione principale, ripartizione per settore di attività economica) </t>
    </r>
    <r>
      <rPr>
        <sz val="10"/>
        <rFont val="Arial"/>
        <family val="2"/>
      </rPr>
      <t>[9: general government, defence, education, health and other public services; 11: not employed].</t>
    </r>
  </si>
  <si>
    <t>See comment for PHOURS.
Information on full-time versus part-time employment exists only for payroll employment activities. 
For payroll employment activities, only weeks worked full-time in the main activity are considered, whereas for the other 3 types of activities all the weeks worked in the main activity are considered (assuming that the main activity is full-time).
Occasional activities are not considered.</t>
  </si>
  <si>
    <r>
      <t xml:space="preserve">This records the rent that could be potentially received (excluding condominum charges, heating or other sundry expenses) for the properties owned (incl. principal residence and other property owned, but excluding buildings used for self-employment) according to the owner; based on basic variable </t>
    </r>
    <r>
      <rPr>
        <i/>
        <sz val="10"/>
        <rFont val="Arial"/>
        <family val="2"/>
      </rPr>
      <t>affimp</t>
    </r>
    <r>
      <rPr>
        <sz val="10"/>
        <rFont val="Arial"/>
        <family val="2"/>
      </rPr>
      <t xml:space="preserve"> from file </t>
    </r>
    <r>
      <rPr>
        <i/>
        <sz val="10"/>
        <rFont val="Arial"/>
        <family val="2"/>
      </rPr>
      <t>immp1995</t>
    </r>
    <r>
      <rPr>
        <sz val="10"/>
        <rFont val="Arial"/>
        <family val="2"/>
      </rPr>
      <t>.</t>
    </r>
  </si>
  <si>
    <r>
      <t xml:space="preserve">Original historical property level housing data </t>
    </r>
    <r>
      <rPr>
        <i/>
        <sz val="10"/>
        <rFont val="Arial"/>
        <family val="2"/>
      </rPr>
      <t>(immp1995)</t>
    </r>
  </si>
  <si>
    <t>Not applicable (not homeowners) = 0.</t>
  </si>
  <si>
    <r>
      <t>In the historical database other income is lumped together with alimony at the individual level (variable</t>
    </r>
    <r>
      <rPr>
        <i/>
        <sz val="10"/>
        <rFont val="Arial"/>
        <family val="2"/>
      </rPr>
      <t xml:space="preserve"> enric</t>
    </r>
    <r>
      <rPr>
        <sz val="10"/>
        <rFont val="Arial"/>
        <family val="2"/>
      </rPr>
      <t xml:space="preserve">), and together with all transfers at the household level (variable </t>
    </r>
    <r>
      <rPr>
        <i/>
        <sz val="10"/>
        <rFont val="Arial"/>
        <family val="2"/>
      </rPr>
      <t>yta</t>
    </r>
    <r>
      <rPr>
        <sz val="10"/>
        <rFont val="Arial"/>
        <family val="2"/>
      </rPr>
      <t>); for this reason, the annual more detailed file on transfers was used for this variable.</t>
    </r>
  </si>
  <si>
    <r>
      <t xml:space="preserve">In the historical database all types of economic support are lumped together at the individual level (variable </t>
    </r>
    <r>
      <rPr>
        <i/>
        <sz val="10"/>
        <rFont val="Arial"/>
        <family val="2"/>
      </rPr>
      <t>assist</t>
    </r>
    <r>
      <rPr>
        <sz val="10"/>
        <rFont val="Arial"/>
        <family val="2"/>
      </rPr>
      <t>), and together with all transfers at the household level (variable</t>
    </r>
    <r>
      <rPr>
        <i/>
        <sz val="10"/>
        <rFont val="Arial"/>
        <family val="2"/>
      </rPr>
      <t xml:space="preserve"> yta</t>
    </r>
    <r>
      <rPr>
        <sz val="10"/>
        <rFont val="Arial"/>
        <family val="2"/>
      </rPr>
      <t>); for this reason, the annual more detailed file on transfers was used for all economic support variables.</t>
    </r>
  </si>
  <si>
    <r>
      <t xml:space="preserve">In the historical database, alimony payments are lumped together with other income at the individual level (variable </t>
    </r>
    <r>
      <rPr>
        <i/>
        <sz val="10"/>
        <rFont val="Arial"/>
        <family val="2"/>
      </rPr>
      <t>enric</t>
    </r>
    <r>
      <rPr>
        <sz val="10"/>
        <rFont val="Arial"/>
        <family val="2"/>
      </rPr>
      <t xml:space="preserve">), and togethewr with all transfers at the household level (variable </t>
    </r>
    <r>
      <rPr>
        <i/>
        <sz val="10"/>
        <rFont val="Arial"/>
        <family val="2"/>
      </rPr>
      <t>yta</t>
    </r>
    <r>
      <rPr>
        <sz val="10"/>
        <rFont val="Arial"/>
        <family val="2"/>
      </rPr>
      <t>); for this reason LIS used the annual more detailed transfer file at the individual level.</t>
    </r>
  </si>
  <si>
    <r>
      <t xml:space="preserve">In the historical database all types of public economic support are lumped together with other transfers such as unemployment benefits and economic support from local health units, local government bodies and private social institutions at the individual level (variable </t>
    </r>
    <r>
      <rPr>
        <i/>
        <sz val="10"/>
        <rFont val="Arial"/>
        <family val="2"/>
      </rPr>
      <t>assist</t>
    </r>
    <r>
      <rPr>
        <sz val="10"/>
        <rFont val="Arial"/>
        <family val="2"/>
      </rPr>
      <t xml:space="preserve">), and together with all transfers at the household level (variale </t>
    </r>
    <r>
      <rPr>
        <i/>
        <sz val="10"/>
        <rFont val="Arial"/>
        <family val="2"/>
      </rPr>
      <t>yta</t>
    </r>
    <r>
      <rPr>
        <sz val="10"/>
        <rFont val="Arial"/>
        <family val="2"/>
      </rPr>
      <t>); for this reason, the annual more detailed file on transfers was used for all economic support variables.</t>
    </r>
  </si>
  <si>
    <t>A person is considered disabled if he/she receives any disability pension.</t>
  </si>
  <si>
    <t>PWEIGHT = HWEIGHT.</t>
  </si>
  <si>
    <r>
      <t xml:space="preserve">PNWAGE = </t>
    </r>
    <r>
      <rPr>
        <i/>
        <sz val="10"/>
        <rFont val="Arial"/>
        <family val="2"/>
      </rPr>
      <t>yl1</t>
    </r>
    <r>
      <rPr>
        <sz val="10"/>
        <rFont val="Arial"/>
        <family val="2"/>
      </rPr>
      <t xml:space="preserve">,
where </t>
    </r>
    <r>
      <rPr>
        <i/>
        <sz val="10"/>
        <rFont val="Arial"/>
        <family val="2"/>
      </rPr>
      <t xml:space="preserve">yl1 </t>
    </r>
    <r>
      <rPr>
        <sz val="10"/>
        <rFont val="Arial"/>
        <family val="2"/>
      </rPr>
      <t xml:space="preserve">= net wages and salaries </t>
    </r>
    <r>
      <rPr>
        <i/>
        <sz val="10"/>
        <rFont val="Arial"/>
        <family val="2"/>
      </rPr>
      <t>(retribuzione netta)</t>
    </r>
    <r>
      <rPr>
        <sz val="10"/>
        <rFont val="Arial"/>
        <family val="2"/>
      </rPr>
      <t>.</t>
    </r>
  </si>
  <si>
    <t>Other Social Insurance</t>
  </si>
  <si>
    <t>V24S1</t>
  </si>
  <si>
    <t>COUNTRY = 81.</t>
  </si>
  <si>
    <t>Survey on Household Income and Wealth (SHIW); survey held in 1996; income data relate to 1995.</t>
  </si>
  <si>
    <t>81 Italy 1995</t>
  </si>
  <si>
    <r>
      <t xml:space="preserve">Original historical individual level demographic data </t>
    </r>
    <r>
      <rPr>
        <i/>
        <sz val="10"/>
        <rFont val="Arial"/>
        <family val="2"/>
      </rPr>
      <t>(comp1995)</t>
    </r>
  </si>
  <si>
    <r>
      <t>Original household level weight data (</t>
    </r>
    <r>
      <rPr>
        <i/>
        <sz val="10"/>
        <rFont val="Arial"/>
        <family val="2"/>
      </rPr>
      <t>peso1995</t>
    </r>
    <r>
      <rPr>
        <sz val="10"/>
        <rFont val="Arial"/>
        <family val="2"/>
      </rPr>
      <t>)</t>
    </r>
  </si>
  <si>
    <t>0 less than high school education
1 HS professional studies
2 HS technical school
3 HS classical, scientific, language
4 HS art school/institute
5 HS teacher training
6 HS other
7 UNIV math,phys,chem,biol,sciences,pharmacy
8 UNIV agricultural or veterinary sciences
9 UNIV medicine &amp; dentistry
10 UNIV engineering
11 UNIV architecture/city-planning
12 UNIV economics or statistics
13 UNIV political science, sociology
14 UNIV law
15 UNIV arts, philosophy, languages
16 UNIV other</t>
  </si>
  <si>
    <r>
      <t xml:space="preserve">Original annual individual level demographic data </t>
    </r>
    <r>
      <rPr>
        <i/>
        <sz val="10"/>
        <rFont val="Arial"/>
        <family val="2"/>
      </rPr>
      <t>(carcom95)</t>
    </r>
  </si>
  <si>
    <t>No missing values.
Not applicable (lower than high school diploma) = 0.</t>
  </si>
  <si>
    <t>0 not working
1 blue-collar worker or similar
2 office worker or school teacher
3 junior manager/cadre
4 manager, senior official
5 member of the arts or professions
6 sole proprietor
7 freelance
8 owner or member of family buisness
9 active shareholder/partner</t>
  </si>
  <si>
    <t>No missing values.
Not applicable (not employed) = 0.</t>
  </si>
  <si>
    <t>Codes 1 to 4 are used for employees and 5 to 9 for self-employed.
Code 1 includes also apprentices and homeworkers; code 2 includes teachers in any type of school, those with term appointments, those under special contracts and similar.
Code 10 of the original variable (not employed) has been recoded into not working (0).</t>
  </si>
  <si>
    <t>Code 11 of the original variable (not employed) has been recoded into not working (0).</t>
  </si>
  <si>
    <r>
      <t xml:space="preserve">Information on employment activities is recorded in 4 different files (depending on the type of activity), where the unit of observation is the activity and not the individual: 
- </t>
    </r>
    <r>
      <rPr>
        <i/>
        <sz val="10"/>
        <rFont val="Arial"/>
        <family val="2"/>
      </rPr>
      <t xml:space="preserve">ldip1995: </t>
    </r>
    <r>
      <rPr>
        <sz val="10"/>
        <rFont val="Arial"/>
        <family val="2"/>
      </rPr>
      <t xml:space="preserve">payroll employment activities </t>
    </r>
    <r>
      <rPr>
        <i/>
        <sz val="10"/>
        <rFont val="Arial"/>
        <family val="2"/>
      </rPr>
      <t>(lavoro dipendente)</t>
    </r>
    <r>
      <rPr>
        <sz val="10"/>
        <rFont val="Arial"/>
        <family val="2"/>
      </rPr>
      <t>; 
-</t>
    </r>
    <r>
      <rPr>
        <i/>
        <sz val="10"/>
        <rFont val="Arial"/>
        <family val="2"/>
      </rPr>
      <t xml:space="preserve"> linb1995</t>
    </r>
    <r>
      <rPr>
        <sz val="10"/>
        <rFont val="Arial"/>
        <family val="2"/>
      </rPr>
      <t xml:space="preserve">: self-employment activities for members of the professions, self-employed, sole proprietors and entrepreneurs with fewer than 20 employees </t>
    </r>
    <r>
      <rPr>
        <i/>
        <sz val="10"/>
        <rFont val="Arial"/>
        <family val="2"/>
      </rPr>
      <t>(lavoro indipendente: liberi professionisti, lavoratori autonomi e imprenditori individuali e fino a 20 addetti)</t>
    </r>
    <r>
      <rPr>
        <sz val="10"/>
        <rFont val="Arial"/>
        <family val="2"/>
      </rPr>
      <t xml:space="preserve">;
- </t>
    </r>
    <r>
      <rPr>
        <i/>
        <sz val="10"/>
        <rFont val="Arial"/>
        <family val="2"/>
      </rPr>
      <t xml:space="preserve">linc1995: </t>
    </r>
    <r>
      <rPr>
        <sz val="10"/>
        <rFont val="Arial"/>
        <family val="2"/>
      </rPr>
      <t xml:space="preserve">self-employment activities for entrepreuneurs with 20 or more employees </t>
    </r>
    <r>
      <rPr>
        <i/>
        <sz val="10"/>
        <rFont val="Arial"/>
        <family val="2"/>
      </rPr>
      <t>(lavoro indipendente: imprenditori con oltre 20 addetti)</t>
    </r>
    <r>
      <rPr>
        <sz val="10"/>
        <rFont val="Arial"/>
        <family val="2"/>
      </rPr>
      <t xml:space="preserve">;
- </t>
    </r>
    <r>
      <rPr>
        <i/>
        <sz val="10"/>
        <rFont val="Arial"/>
        <family val="2"/>
      </rPr>
      <t xml:space="preserve">lind1995: </t>
    </r>
    <r>
      <rPr>
        <sz val="10"/>
        <rFont val="Arial"/>
        <family val="2"/>
      </rPr>
      <t xml:space="preserve">self-employment activities for family buisness </t>
    </r>
    <r>
      <rPr>
        <i/>
        <sz val="10"/>
        <rFont val="Arial"/>
        <family val="2"/>
      </rPr>
      <t>(lavoro indipendente: imprese familiari)</t>
    </r>
    <r>
      <rPr>
        <sz val="10"/>
        <rFont val="Arial"/>
        <family val="2"/>
      </rPr>
      <t xml:space="preserve">.
The information on the activities as unpaid family members </t>
    </r>
    <r>
      <rPr>
        <i/>
        <sz val="10"/>
        <rFont val="Arial"/>
        <family val="2"/>
      </rPr>
      <t>(lavoro indipendente: coadiuvanti)</t>
    </r>
    <r>
      <rPr>
        <sz val="10"/>
        <rFont val="Arial"/>
        <family val="2"/>
      </rPr>
      <t xml:space="preserve"> was available only for the 1989 survey year (file </t>
    </r>
    <r>
      <rPr>
        <i/>
        <sz val="10"/>
        <rFont val="Arial"/>
        <family val="2"/>
      </rPr>
      <t>lina1989</t>
    </r>
    <r>
      <rPr>
        <sz val="10"/>
        <rFont val="Arial"/>
        <family val="2"/>
      </rPr>
      <t>).
If a person is engaged both in a payroll employment activity and a self-employment activity (either of the 3), all the hours/months worked are added together and topcoded at, respectively, 97 hours (same limit as in indvidual original variables) and 52 weeks. 
If the person is engaged in more than one payroll employment activity, the weeks worked are added and the hours worked are averaged if both are main activities, while the maximum number of months and hours are taken if one is a main activity and the other a secondary one.</t>
    </r>
  </si>
  <si>
    <t>DEFLATE</t>
  </si>
  <si>
    <t>Deflation factor</t>
  </si>
  <si>
    <t>HSLOT1</t>
  </si>
  <si>
    <t>Country specific household information</t>
  </si>
  <si>
    <t>NO</t>
  </si>
  <si>
    <t>HSLOT2</t>
  </si>
  <si>
    <t>Demographic variables</t>
  </si>
  <si>
    <t>MARRIED</t>
  </si>
  <si>
    <t>Married couple indicator</t>
  </si>
  <si>
    <t>D1</t>
  </si>
  <si>
    <t>Age of head</t>
  </si>
  <si>
    <t>D2</t>
  </si>
  <si>
    <t>Age of spouse</t>
  </si>
  <si>
    <t>D3</t>
  </si>
  <si>
    <t>V40 = PHRWAGE if PPNUM=1.</t>
  </si>
  <si>
    <t>V42 = PHRWAGE if PPNUM=2.</t>
  </si>
  <si>
    <t>D25 = PDISABL if PPNUM=1.</t>
  </si>
  <si>
    <t>1 1 hour or less
97 97 hours or more</t>
  </si>
  <si>
    <t>NUMGE75 = sum(iNUMGE75) over individuals,
where iNUMGE75=1 if PAGE&gt;74,
otherwise iNUMGE75=0.</t>
  </si>
  <si>
    <t>Missing values / not applicable</t>
  </si>
  <si>
    <t>See variables definition.</t>
  </si>
  <si>
    <t>V26S6</t>
  </si>
  <si>
    <t>Near cash child care benefits</t>
  </si>
  <si>
    <t xml:space="preserve">Variable Name </t>
  </si>
  <si>
    <t>Source</t>
  </si>
  <si>
    <t xml:space="preserve">Comments </t>
  </si>
  <si>
    <t>HOUSEHOLD LEVEL VARIABLES</t>
  </si>
  <si>
    <t>File information</t>
  </si>
  <si>
    <t>CASENUM</t>
  </si>
  <si>
    <t>Unique household unit number</t>
  </si>
  <si>
    <t>YES</t>
  </si>
  <si>
    <t>LIS code</t>
  </si>
  <si>
    <t>COUNTRY</t>
  </si>
  <si>
    <t>Unique country/year id number</t>
  </si>
  <si>
    <t>HWEIGHT</t>
  </si>
  <si>
    <r>
      <t xml:space="preserve">HWEIGHT = </t>
    </r>
    <r>
      <rPr>
        <i/>
        <sz val="10"/>
        <rFont val="Arial"/>
        <family val="2"/>
      </rPr>
      <t>pesofl2</t>
    </r>
    <r>
      <rPr>
        <sz val="10"/>
        <rFont val="Arial"/>
        <family val="2"/>
      </rPr>
      <t xml:space="preserve">,
where </t>
    </r>
    <r>
      <rPr>
        <i/>
        <sz val="10"/>
        <rFont val="Arial"/>
        <family val="2"/>
      </rPr>
      <t>pesofl2</t>
    </r>
    <r>
      <rPr>
        <sz val="10"/>
        <rFont val="Arial"/>
        <family val="2"/>
      </rPr>
      <t xml:space="preserve"> = post-stratified </t>
    </r>
    <r>
      <rPr>
        <i/>
        <sz val="10"/>
        <rFont val="Arial"/>
        <family val="2"/>
      </rPr>
      <t>w</t>
    </r>
    <r>
      <rPr>
        <sz val="10"/>
        <rFont val="Arial"/>
        <family val="2"/>
      </rPr>
      <t xml:space="preserve">eight </t>
    </r>
    <r>
      <rPr>
        <i/>
        <sz val="10"/>
        <rFont val="Arial"/>
        <family val="2"/>
      </rPr>
      <t>(peso post-stratificato)</t>
    </r>
    <r>
      <rPr>
        <sz val="10"/>
        <rFont val="Arial"/>
        <family val="2"/>
      </rPr>
      <t>.</t>
    </r>
  </si>
  <si>
    <r>
      <t xml:space="preserve">D7 = </t>
    </r>
    <r>
      <rPr>
        <i/>
        <sz val="10"/>
        <rFont val="Arial"/>
        <family val="2"/>
      </rPr>
      <t>area5</t>
    </r>
    <r>
      <rPr>
        <sz val="10"/>
        <rFont val="Arial"/>
        <family val="2"/>
      </rPr>
      <t xml:space="preserve">*100 + </t>
    </r>
    <r>
      <rPr>
        <i/>
        <sz val="10"/>
        <rFont val="Arial"/>
        <family val="2"/>
      </rPr>
      <t>ireg</t>
    </r>
    <r>
      <rPr>
        <sz val="10"/>
        <rFont val="Arial"/>
        <family val="2"/>
      </rPr>
      <t xml:space="preserve">,
where </t>
    </r>
    <r>
      <rPr>
        <i/>
        <sz val="10"/>
        <rFont val="Arial"/>
        <family val="2"/>
      </rPr>
      <t>area5 =</t>
    </r>
    <r>
      <rPr>
        <sz val="10"/>
        <rFont val="Arial"/>
        <family val="2"/>
      </rPr>
      <t xml:space="preserve"> geographical area </t>
    </r>
    <r>
      <rPr>
        <i/>
        <sz val="10"/>
        <rFont val="Arial"/>
        <family val="2"/>
      </rPr>
      <t>(area geografica)</t>
    </r>
    <r>
      <rPr>
        <sz val="10"/>
        <rFont val="Arial"/>
        <family val="2"/>
      </rPr>
      <t xml:space="preserve">,
</t>
    </r>
    <r>
      <rPr>
        <i/>
        <sz val="10"/>
        <rFont val="Arial"/>
        <family val="2"/>
      </rPr>
      <t>ireg</t>
    </r>
    <r>
      <rPr>
        <sz val="10"/>
        <rFont val="Arial"/>
        <family val="2"/>
      </rPr>
      <t xml:space="preserve"> = ISTAT regional code </t>
    </r>
    <r>
      <rPr>
        <i/>
        <sz val="10"/>
        <rFont val="Arial"/>
        <family val="2"/>
      </rPr>
      <t>(codice ISTAT regione)</t>
    </r>
    <r>
      <rPr>
        <sz val="10"/>
        <rFont val="Arial"/>
        <family val="2"/>
      </rPr>
      <t>.</t>
    </r>
  </si>
  <si>
    <r>
      <t xml:space="preserve">D22 = </t>
    </r>
    <r>
      <rPr>
        <i/>
        <sz val="10"/>
        <rFont val="Arial"/>
        <family val="2"/>
      </rPr>
      <t>godab</t>
    </r>
    <r>
      <rPr>
        <sz val="10"/>
        <rFont val="Arial"/>
        <family val="2"/>
      </rPr>
      <t>,
where</t>
    </r>
    <r>
      <rPr>
        <i/>
        <sz val="10"/>
        <rFont val="Arial"/>
        <family val="2"/>
      </rPr>
      <t xml:space="preserve"> godab </t>
    </r>
    <r>
      <rPr>
        <sz val="10"/>
        <rFont val="Arial"/>
        <family val="2"/>
      </rPr>
      <t xml:space="preserve">= resident status </t>
    </r>
    <r>
      <rPr>
        <i/>
        <sz val="10"/>
        <rFont val="Arial"/>
        <family val="2"/>
      </rPr>
      <t>(titolo di godimento dell'abitazione di residenza)</t>
    </r>
    <r>
      <rPr>
        <sz val="10"/>
        <rFont val="Arial"/>
        <family val="2"/>
      </rPr>
      <t>.</t>
    </r>
  </si>
  <si>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</si>
  <si>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</si>
  <si>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</si>
  <si>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</si>
  <si>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</si>
  <si>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</si>
  <si>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</si>
  <si>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</si>
  <si>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</si>
  <si>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</si>
  <si>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</si>
  <si>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</si>
  <si>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</si>
  <si>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</si>
  <si>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</si>
  <si>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Gross wages and salaries</t>
  </si>
  <si>
    <t>V1NET</t>
  </si>
  <si>
    <t>Net wages and salaries</t>
  </si>
  <si>
    <t>V2</t>
  </si>
  <si>
    <t>Mandatory Employer Contribution</t>
  </si>
  <si>
    <t>V3</t>
  </si>
  <si>
    <t>Non mandatory Employer Contribution</t>
  </si>
  <si>
    <t>V4</t>
  </si>
  <si>
    <t>Farm self-employment income</t>
  </si>
  <si>
    <t>V5</t>
  </si>
  <si>
    <t>V6</t>
  </si>
  <si>
    <t>In-kind earnings</t>
  </si>
  <si>
    <t>V7</t>
  </si>
  <si>
    <t>Mandatory Contribution for Self-Employment</t>
  </si>
  <si>
    <t>V8</t>
  </si>
  <si>
    <t>Cash property income</t>
  </si>
  <si>
    <t>V9</t>
  </si>
  <si>
    <t>Noncash property income</t>
  </si>
  <si>
    <t>V10</t>
  </si>
  <si>
    <t>Market value: residence (homeowners)</t>
  </si>
  <si>
    <t>V11</t>
  </si>
  <si>
    <t>Income taxes</t>
  </si>
  <si>
    <t>V12</t>
  </si>
  <si>
    <t>Property or wealth taxes</t>
  </si>
  <si>
    <t>V13</t>
  </si>
  <si>
    <t>Mandatory Employee Contribution</t>
  </si>
  <si>
    <t>V14</t>
  </si>
  <si>
    <t>Other direct taxes</t>
  </si>
  <si>
    <t>V15</t>
  </si>
  <si>
    <t>Indirect taxes</t>
  </si>
  <si>
    <t>V16</t>
  </si>
  <si>
    <t>Sick Pay</t>
  </si>
  <si>
    <t>V17</t>
  </si>
  <si>
    <t>Accident Pay</t>
  </si>
  <si>
    <t>V18</t>
  </si>
  <si>
    <t>Disability Pay</t>
  </si>
  <si>
    <t>V19</t>
  </si>
  <si>
    <t>Social Retirement Benefits</t>
  </si>
  <si>
    <t>V19S1</t>
  </si>
  <si>
    <t>Basic old age benefit</t>
  </si>
  <si>
    <t>V19S2</t>
  </si>
  <si>
    <t>Supplementary old age benefit</t>
  </si>
  <si>
    <t>V19S3</t>
  </si>
  <si>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</si>
  <si>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</si>
  <si>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</si>
  <si>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</si>
  <si>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</si>
  <si>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</si>
  <si>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</si>
  <si>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</si>
  <si>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</si>
  <si>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</si>
  <si>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</si>
  <si>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</si>
  <si>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</si>
  <si>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</si>
  <si>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</si>
  <si>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</si>
  <si>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</si>
  <si>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Labor force status</t>
  </si>
  <si>
    <t xml:space="preserve">Activity code (occupation) </t>
  </si>
  <si>
    <t>Activity status of head</t>
  </si>
  <si>
    <t>Activity status of spouse</t>
  </si>
  <si>
    <t>Labour force status of head</t>
  </si>
  <si>
    <t>Labour force status of spouse</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</si>
  <si>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</si>
  <si>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</si>
  <si>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</si>
  <si>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</si>
  <si>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</si>
  <si>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</si>
  <si>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</si>
  <si>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</si>
  <si>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</si>
  <si>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</si>
  <si>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</si>
  <si>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</si>
  <si>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</si>
  <si>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</si>
  <si>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</si>
  <si>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</si>
  <si>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</si>
  <si>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</si>
  <si>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V35 = V35S1 + V35S2.</t>
  </si>
  <si>
    <t>Only net information available in original survey.</t>
  </si>
  <si>
    <t>V39NET = PNWAGE if PPNUM=1.</t>
  </si>
  <si>
    <t>V41NET = PNWAGE if PPNUM=2.</t>
  </si>
  <si>
    <t>Occupational training of head</t>
  </si>
  <si>
    <t>Occupational training of spouse</t>
  </si>
  <si>
    <t>D1 = PAGE if PPNUM = 1.</t>
  </si>
  <si>
    <t>D1 = PAGE if PPNUM = 2.</t>
  </si>
  <si>
    <t>D3 = PSEX if PPNUM = 1.</t>
  </si>
  <si>
    <t>D11 = PEDUC if PPNUM = 2.</t>
  </si>
  <si>
    <t>D10 = PEDUC if PPNUM = 1.</t>
  </si>
  <si>
    <t>D12 = PTOCC if PPNUM = 1.</t>
  </si>
  <si>
    <t>D13 = PTOCC if PPNUM = 2.</t>
  </si>
  <si>
    <t>D21 = PMART if PPNUM=1.</t>
  </si>
  <si>
    <t>MARTSP = PMART if PPNUM=2.</t>
  </si>
  <si>
    <t>LFSHD = PLFS if PPNUM=1.</t>
  </si>
  <si>
    <t>LFSP = PLFS if PPNUM=2.</t>
  </si>
  <si>
    <t>Aggregated over individuals (LIS individual level file)</t>
  </si>
  <si>
    <t>Unweighted</t>
  </si>
  <si>
    <t>Missing and not applicable values have been excluded</t>
  </si>
  <si>
    <t xml:space="preserve">Minimum </t>
  </si>
  <si>
    <t xml:space="preserve">Maximum </t>
  </si>
  <si>
    <t xml:space="preserve">Standard Deviation </t>
  </si>
  <si>
    <t>Weighted by HWEIGHT</t>
  </si>
  <si>
    <t>Weighted by PWEIGHT</t>
  </si>
  <si>
    <t>Weighted by CWEIGHT</t>
  </si>
  <si>
    <r>
      <t xml:space="preserve">PWEEKFT = [mesilavdip (if </t>
    </r>
    <r>
      <rPr>
        <i/>
        <sz val="10"/>
        <rFont val="Arial"/>
        <family val="2"/>
      </rPr>
      <t>partime</t>
    </r>
    <r>
      <rPr>
        <sz val="10"/>
        <rFont val="Arial"/>
        <family val="2"/>
      </rPr>
      <t xml:space="preserve">=0) + (mesilavb + mesilavc + mesilavd) if </t>
    </r>
    <r>
      <rPr>
        <i/>
        <sz val="10"/>
        <rFont val="Arial"/>
        <family val="2"/>
      </rPr>
      <t>attivp</t>
    </r>
    <r>
      <rPr>
        <sz val="10"/>
        <rFont val="Arial"/>
        <family val="2"/>
      </rPr>
      <t xml:space="preserve">=1] *4.33,
where mesilavdip = number of months of the year worked / payroll employment [intermediate variable ceated by LIS on the basis of </t>
    </r>
    <r>
      <rPr>
        <i/>
        <sz val="10"/>
        <rFont val="Arial"/>
        <family val="2"/>
      </rPr>
      <t>mesilav</t>
    </r>
    <r>
      <rPr>
        <sz val="10"/>
        <rFont val="Arial"/>
        <family val="2"/>
      </rPr>
      <t xml:space="preserve"> from </t>
    </r>
    <r>
      <rPr>
        <i/>
        <sz val="10"/>
        <rFont val="Arial"/>
        <family val="2"/>
      </rPr>
      <t>ldip1995</t>
    </r>
    <r>
      <rPr>
        <sz val="10"/>
        <rFont val="Arial"/>
        <family val="2"/>
      </rPr>
      <t xml:space="preserve">],
</t>
    </r>
    <r>
      <rPr>
        <i/>
        <sz val="10"/>
        <rFont val="Arial"/>
        <family val="2"/>
      </rPr>
      <t>partime</t>
    </r>
    <r>
      <rPr>
        <sz val="10"/>
        <rFont val="Arial"/>
        <family val="2"/>
      </rPr>
      <t xml:space="preserve"> = part-time activity / payroll employment [0: no], 
mesilavb = number of months of the year worked /self-emlp. &lt;20 empl. [intermediate variable ceated by LIS on the basis of </t>
    </r>
    <r>
      <rPr>
        <i/>
        <sz val="10"/>
        <rFont val="Arial"/>
        <family val="2"/>
      </rPr>
      <t>mesilav</t>
    </r>
    <r>
      <rPr>
        <sz val="10"/>
        <rFont val="Arial"/>
        <family val="2"/>
      </rPr>
      <t xml:space="preserve"> from </t>
    </r>
    <r>
      <rPr>
        <i/>
        <sz val="10"/>
        <rFont val="Arial"/>
        <family val="2"/>
      </rPr>
      <t>linb1995</t>
    </r>
    <r>
      <rPr>
        <sz val="10"/>
        <rFont val="Arial"/>
        <family val="2"/>
      </rPr>
      <t xml:space="preserve">],
mesilavc = number of months of the year worked /self-emlp. &gt;20 empl. [intermediate variable ceated by LIS on the basis of </t>
    </r>
    <r>
      <rPr>
        <i/>
        <sz val="10"/>
        <rFont val="Arial"/>
        <family val="2"/>
      </rPr>
      <t>mesilav</t>
    </r>
    <r>
      <rPr>
        <sz val="10"/>
        <rFont val="Arial"/>
        <family val="2"/>
      </rPr>
      <t xml:space="preserve"> from </t>
    </r>
    <r>
      <rPr>
        <i/>
        <sz val="10"/>
        <rFont val="Arial"/>
        <family val="2"/>
      </rPr>
      <t>linc1995</t>
    </r>
    <r>
      <rPr>
        <sz val="10"/>
        <rFont val="Arial"/>
        <family val="2"/>
      </rPr>
      <t xml:space="preserve">],
mesilavd = number of months of the year worked / family buisness [intermediate variable ceated by LIS on the basis of </t>
    </r>
    <r>
      <rPr>
        <i/>
        <sz val="10"/>
        <rFont val="Arial"/>
        <family val="2"/>
      </rPr>
      <t>mesilav</t>
    </r>
    <r>
      <rPr>
        <sz val="10"/>
        <rFont val="Arial"/>
        <family val="2"/>
      </rPr>
      <t xml:space="preserve"> from</t>
    </r>
    <r>
      <rPr>
        <i/>
        <sz val="10"/>
        <rFont val="Arial"/>
        <family val="2"/>
      </rPr>
      <t xml:space="preserve"> lind1995</t>
    </r>
    <r>
      <rPr>
        <sz val="10"/>
        <rFont val="Arial"/>
        <family val="2"/>
      </rPr>
      <t xml:space="preserve">],
</t>
    </r>
    <r>
      <rPr>
        <i/>
        <sz val="10"/>
        <rFont val="Arial"/>
        <family val="2"/>
      </rPr>
      <t>attivp</t>
    </r>
    <r>
      <rPr>
        <sz val="10"/>
        <rFont val="Arial"/>
        <family val="2"/>
      </rPr>
      <t xml:space="preserve"> = type of activity /self-emlp. &lt;20 empl., self-emlp. &gt;20 empl., family business [1: main].</t>
    </r>
  </si>
  <si>
    <r>
      <t xml:space="preserve">PWEEKPT = [mesilavdip (if </t>
    </r>
    <r>
      <rPr>
        <i/>
        <sz val="10"/>
        <rFont val="Arial"/>
        <family val="2"/>
      </rPr>
      <t>partime</t>
    </r>
    <r>
      <rPr>
        <sz val="10"/>
        <rFont val="Arial"/>
        <family val="2"/>
      </rPr>
      <t xml:space="preserve">=1) + (mesilavb + mesilavc + mesilavd) if </t>
    </r>
    <r>
      <rPr>
        <i/>
        <sz val="10"/>
        <rFont val="Arial"/>
        <family val="2"/>
      </rPr>
      <t>attivp</t>
    </r>
    <r>
      <rPr>
        <sz val="10"/>
        <rFont val="Arial"/>
        <family val="2"/>
      </rPr>
      <t xml:space="preserve">=0] *4.33,
where mesilavdip = number of months of the year worked / payroll employment [intermediate variable ceated by LIS on the basis of </t>
    </r>
    <r>
      <rPr>
        <i/>
        <sz val="10"/>
        <rFont val="Arial"/>
        <family val="2"/>
      </rPr>
      <t>mesilav</t>
    </r>
    <r>
      <rPr>
        <sz val="10"/>
        <rFont val="Arial"/>
        <family val="2"/>
      </rPr>
      <t xml:space="preserve"> from </t>
    </r>
    <r>
      <rPr>
        <i/>
        <sz val="10"/>
        <rFont val="Arial"/>
        <family val="2"/>
      </rPr>
      <t>ldip1995</t>
    </r>
    <r>
      <rPr>
        <sz val="10"/>
        <rFont val="Arial"/>
        <family val="2"/>
      </rPr>
      <t xml:space="preserve">],
</t>
    </r>
    <r>
      <rPr>
        <i/>
        <sz val="10"/>
        <rFont val="Arial"/>
        <family val="2"/>
      </rPr>
      <t>partime</t>
    </r>
    <r>
      <rPr>
        <sz val="10"/>
        <rFont val="Arial"/>
        <family val="2"/>
      </rPr>
      <t xml:space="preserve"> = part-time activity / payroll employment [1: yes], 
mesilavb = number of months of the year worked /self-emlp. &lt;20 empl. [intermediate variable ceated by LIS on the basis of </t>
    </r>
    <r>
      <rPr>
        <i/>
        <sz val="10"/>
        <rFont val="Arial"/>
        <family val="2"/>
      </rPr>
      <t>mesilav</t>
    </r>
    <r>
      <rPr>
        <sz val="10"/>
        <rFont val="Arial"/>
        <family val="2"/>
      </rPr>
      <t xml:space="preserve"> from </t>
    </r>
    <r>
      <rPr>
        <i/>
        <sz val="10"/>
        <rFont val="Arial"/>
        <family val="2"/>
      </rPr>
      <t>linb1995</t>
    </r>
    <r>
      <rPr>
        <sz val="10"/>
        <rFont val="Arial"/>
        <family val="2"/>
      </rPr>
      <t xml:space="preserve">],
mesilavc = number of months of the year worked /self-emlp. &gt;20 empl. [intermediate variable ceated by LIS on the basis of </t>
    </r>
    <r>
      <rPr>
        <i/>
        <sz val="10"/>
        <rFont val="Arial"/>
        <family val="2"/>
      </rPr>
      <t>mesilav</t>
    </r>
    <r>
      <rPr>
        <sz val="10"/>
        <rFont val="Arial"/>
        <family val="2"/>
      </rPr>
      <t xml:space="preserve"> from </t>
    </r>
    <r>
      <rPr>
        <i/>
        <sz val="10"/>
        <rFont val="Arial"/>
        <family val="2"/>
      </rPr>
      <t>linc1995</t>
    </r>
    <r>
      <rPr>
        <sz val="10"/>
        <rFont val="Arial"/>
        <family val="2"/>
      </rPr>
      <t xml:space="preserve">],
mesilavd = number of months of the year worked / family buisness [intermediate variable ceated by LIS on the basis of </t>
    </r>
    <r>
      <rPr>
        <i/>
        <sz val="10"/>
        <rFont val="Arial"/>
        <family val="2"/>
      </rPr>
      <t>mesilav</t>
    </r>
    <r>
      <rPr>
        <sz val="10"/>
        <rFont val="Arial"/>
        <family val="2"/>
      </rPr>
      <t xml:space="preserve"> from</t>
    </r>
    <r>
      <rPr>
        <i/>
        <sz val="10"/>
        <rFont val="Arial"/>
        <family val="2"/>
      </rPr>
      <t xml:space="preserve"> lind1995</t>
    </r>
    <r>
      <rPr>
        <sz val="10"/>
        <rFont val="Arial"/>
        <family val="2"/>
      </rPr>
      <t xml:space="preserve">],
</t>
    </r>
    <r>
      <rPr>
        <i/>
        <sz val="10"/>
        <rFont val="Arial"/>
        <family val="2"/>
      </rPr>
      <t>attivp</t>
    </r>
    <r>
      <rPr>
        <sz val="10"/>
        <rFont val="Arial"/>
        <family val="2"/>
      </rPr>
      <t xml:space="preserve"> = type of activity /self-emlp. &lt;20 empl., self-emlp. &gt;20 empl., family business [0: secondary].</t>
    </r>
  </si>
  <si>
    <r>
      <t>Derived from original historical pension level data (</t>
    </r>
    <r>
      <rPr>
        <i/>
        <sz val="10"/>
        <rFont val="Arial"/>
        <family val="2"/>
      </rPr>
      <t>pens1995</t>
    </r>
    <r>
      <rPr>
        <sz val="10"/>
        <rFont val="Arial"/>
        <family val="2"/>
      </rPr>
      <t xml:space="preserve">) </t>
    </r>
  </si>
  <si>
    <t xml:space="preserve">1 head
2 wife or steady partner 
3 oldest other adult 
4 2nd oldest oth adlt 
5 3rd oldest oth adlt 
31 4th oldest oth adlt 
32 5th oldest oth adlt 
33 6th oldest oth adlt 
34 7th oldest oth adlt 
35 8th oldest oth adlt </t>
  </si>
  <si>
    <r>
      <t>Original historical individual level structured income data (</t>
    </r>
    <r>
      <rPr>
        <i/>
        <sz val="10"/>
        <rFont val="Arial"/>
        <family val="2"/>
      </rPr>
      <t>rper1995</t>
    </r>
    <r>
      <rPr>
        <sz val="10"/>
        <rFont val="Arial"/>
        <family val="2"/>
      </rPr>
      <t>)</t>
    </r>
  </si>
  <si>
    <t>No missing values (all imputed).
Not applicable (no such income received) = 0.</t>
  </si>
  <si>
    <t>No missing values (all imputed).
Not applicable (no such income received or not derivable) = sysmis.</t>
  </si>
  <si>
    <r>
      <t xml:space="preserve">This records the employee income net of taxes and compulsory contributions from main and secondary activity, based on basic variable  </t>
    </r>
    <r>
      <rPr>
        <i/>
        <sz val="10"/>
        <rFont val="Arial"/>
        <family val="2"/>
      </rPr>
      <t>ylm</t>
    </r>
    <r>
      <rPr>
        <sz val="10"/>
        <rFont val="Arial"/>
        <family val="2"/>
      </rPr>
      <t xml:space="preserve"> (from file </t>
    </r>
    <r>
      <rPr>
        <i/>
        <sz val="10"/>
        <rFont val="Arial"/>
        <family val="2"/>
      </rPr>
      <t xml:space="preserve">ldip1995 </t>
    </r>
    <r>
      <rPr>
        <sz val="10"/>
        <rFont val="Arial"/>
        <family val="2"/>
      </rPr>
      <t xml:space="preserve">for payroll employees), calculated as: average monthly net earnings (including overtime) times the number of months worked, plus additional monthly salary ("13th month" salary, "14th month" salary, etc.), plus any bonuses or special emoluments, plus any other compensation (produtivity bonuses, commissions, etc.). </t>
    </r>
  </si>
  <si>
    <t>Information not available in original survey (some supplementary pensions and supplementary benefits from INPS are included in V19SR).</t>
  </si>
  <si>
    <r>
      <t xml:space="preserve">Information not available in original survey; the care allowance </t>
    </r>
    <r>
      <rPr>
        <i/>
        <sz val="10"/>
        <rFont val="Arial"/>
        <family val="2"/>
      </rPr>
      <t>(assegno di accompagnamento)</t>
    </r>
    <r>
      <rPr>
        <sz val="10"/>
        <rFont val="Arial"/>
        <family val="2"/>
      </rPr>
      <t xml:space="preserve"> is paid directly to invalidity pensioners who need help to move around or who need permanent attendance to accomplish daily tasks and is included in V18.</t>
    </r>
  </si>
  <si>
    <t>Information not separately available in original survey (part of the pay slip and included in V1NET).</t>
  </si>
  <si>
    <r>
      <t xml:space="preserve">See coment for PNWAGE.
Included in the wages are also all the benefits paid out by the employer but financed either by contributions or by the State, such as sick and maternity pay </t>
    </r>
    <r>
      <rPr>
        <i/>
        <sz val="10"/>
        <rFont val="Arial"/>
        <family val="2"/>
      </rPr>
      <t>(indennita di malattia, indennita di maternita),</t>
    </r>
    <r>
      <rPr>
        <sz val="10"/>
        <rFont val="Arial"/>
        <family val="2"/>
      </rPr>
      <t xml:space="preserve"> the </t>
    </r>
    <r>
      <rPr>
        <b/>
        <sz val="10"/>
        <rFont val="Arial"/>
        <family val="2"/>
      </rPr>
      <t>means-tested</t>
    </r>
    <r>
      <rPr>
        <sz val="10"/>
        <rFont val="Arial"/>
        <family val="2"/>
      </rPr>
      <t xml:space="preserve"> maternity allowance </t>
    </r>
    <r>
      <rPr>
        <i/>
        <sz val="10"/>
        <rFont val="Arial"/>
        <family val="2"/>
      </rPr>
      <t>(assegno di maternita)</t>
    </r>
    <r>
      <rPr>
        <sz val="10"/>
        <rFont val="Arial"/>
        <family val="2"/>
      </rPr>
      <t xml:space="preserve"> and the family allowance </t>
    </r>
    <r>
      <rPr>
        <i/>
        <sz val="10"/>
        <rFont val="Arial"/>
        <family val="2"/>
      </rPr>
      <t>(assegno per il nucleo familiare)</t>
    </r>
    <r>
      <rPr>
        <sz val="10"/>
        <rFont val="Arial"/>
        <family val="2"/>
      </rPr>
      <t>, the temporary work related cash benefit from INAIL.</t>
    </r>
  </si>
  <si>
    <r>
      <t xml:space="preserve">Original structured variable </t>
    </r>
    <r>
      <rPr>
        <i/>
        <sz val="10"/>
        <rFont val="Arial"/>
        <family val="2"/>
      </rPr>
      <t xml:space="preserve">ym </t>
    </r>
    <r>
      <rPr>
        <sz val="10"/>
        <rFont val="Arial"/>
        <family val="2"/>
      </rPr>
      <t xml:space="preserve">Includes income from self-employment net of taxes, contributions and depreciation based on the following structured subvariables (and corresponding basic variables):
- variable </t>
    </r>
    <r>
      <rPr>
        <i/>
        <sz val="10"/>
        <rFont val="Arial"/>
        <family val="2"/>
      </rPr>
      <t>ym1</t>
    </r>
    <r>
      <rPr>
        <sz val="10"/>
        <rFont val="Arial"/>
        <family val="2"/>
      </rPr>
      <t xml:space="preserve"> (income from self employment) = sum of </t>
    </r>
    <r>
      <rPr>
        <i/>
        <sz val="10"/>
        <rFont val="Arial"/>
        <family val="2"/>
      </rPr>
      <t>yml</t>
    </r>
    <r>
      <rPr>
        <sz val="10"/>
        <rFont val="Arial"/>
        <family val="2"/>
      </rPr>
      <t xml:space="preserve"> (from file </t>
    </r>
    <r>
      <rPr>
        <i/>
        <sz val="10"/>
        <rFont val="Arial"/>
        <family val="2"/>
      </rPr>
      <t xml:space="preserve">linb1995 </t>
    </r>
    <r>
      <rPr>
        <sz val="10"/>
        <rFont val="Arial"/>
        <family val="2"/>
      </rPr>
      <t xml:space="preserve">for members of professions, self-employed, sole proprietors and entrepreneurs with fewer than 20 employees) and </t>
    </r>
    <r>
      <rPr>
        <i/>
        <sz val="10"/>
        <rFont val="Arial"/>
        <family val="2"/>
      </rPr>
      <t>yml</t>
    </r>
    <r>
      <rPr>
        <sz val="10"/>
        <rFont val="Arial"/>
        <family val="2"/>
      </rPr>
      <t xml:space="preserve"> (from file </t>
    </r>
    <r>
      <rPr>
        <i/>
        <sz val="10"/>
        <rFont val="Arial"/>
        <family val="2"/>
      </rPr>
      <t>lind1995</t>
    </r>
    <r>
      <rPr>
        <sz val="10"/>
        <rFont val="Arial"/>
        <family val="2"/>
      </rPr>
      <t xml:space="preserve"> for family businesses), including revenues from sales of goods or services net of VAT plus other receipts minus ordinary maintenance expenses, purchases of raw materials or goods, employee compensation (incl. social security contributions), current expenses, rent of premises, taxes and other expenses (interest paid, leasing instalments) excluding depreciation/provisions;
- (minus) variable </t>
    </r>
    <r>
      <rPr>
        <i/>
        <sz val="10"/>
        <rFont val="Arial"/>
        <family val="2"/>
      </rPr>
      <t>ym2</t>
    </r>
    <r>
      <rPr>
        <sz val="10"/>
        <rFont val="Arial"/>
        <family val="2"/>
      </rPr>
      <t xml:space="preserve"> (depreciation) = sum of </t>
    </r>
    <r>
      <rPr>
        <i/>
        <sz val="10"/>
        <rFont val="Arial"/>
        <family val="2"/>
      </rPr>
      <t>ammort</t>
    </r>
    <r>
      <rPr>
        <sz val="10"/>
        <rFont val="Arial"/>
        <family val="2"/>
      </rPr>
      <t xml:space="preserve"> (from file </t>
    </r>
    <r>
      <rPr>
        <i/>
        <sz val="10"/>
        <rFont val="Arial"/>
        <family val="2"/>
      </rPr>
      <t>linb1995)</t>
    </r>
    <r>
      <rPr>
        <sz val="10"/>
        <rFont val="Arial"/>
        <family val="2"/>
      </rPr>
      <t xml:space="preserve"> and </t>
    </r>
    <r>
      <rPr>
        <i/>
        <sz val="10"/>
        <rFont val="Arial"/>
        <family val="2"/>
      </rPr>
      <t>ammort</t>
    </r>
    <r>
      <rPr>
        <sz val="10"/>
        <rFont val="Arial"/>
        <family val="2"/>
      </rPr>
      <t xml:space="preserve"> (from file </t>
    </r>
    <r>
      <rPr>
        <i/>
        <sz val="10"/>
        <rFont val="Arial"/>
        <family val="2"/>
      </rPr>
      <t>lind1995</t>
    </r>
    <r>
      <rPr>
        <sz val="10"/>
        <rFont val="Arial"/>
        <family val="2"/>
      </rPr>
      <t xml:space="preserve"> as above) including the amount of depreciation, i.e. the amount needed to compensate for the wear of capital goods);
- variable </t>
    </r>
    <r>
      <rPr>
        <i/>
        <sz val="10"/>
        <rFont val="Arial"/>
        <family val="2"/>
      </rPr>
      <t>ym3</t>
    </r>
    <r>
      <rPr>
        <sz val="10"/>
        <rFont val="Arial"/>
        <family val="2"/>
      </rPr>
      <t xml:space="preserve"> (entrepreneurial income) = </t>
    </r>
    <r>
      <rPr>
        <i/>
        <sz val="10"/>
        <rFont val="Arial"/>
        <family val="2"/>
      </rPr>
      <t>comfis</t>
    </r>
    <r>
      <rPr>
        <sz val="10"/>
        <rFont val="Arial"/>
        <family val="2"/>
      </rPr>
      <t xml:space="preserve"> + </t>
    </r>
    <r>
      <rPr>
        <i/>
        <sz val="10"/>
        <rFont val="Arial"/>
        <family val="2"/>
      </rPr>
      <t>divid</t>
    </r>
    <r>
      <rPr>
        <sz val="10"/>
        <rFont val="Arial"/>
        <family val="2"/>
      </rPr>
      <t xml:space="preserve"> (both from file </t>
    </r>
    <r>
      <rPr>
        <i/>
        <sz val="10"/>
        <rFont val="Arial"/>
        <family val="2"/>
      </rPr>
      <t>linc1995</t>
    </r>
    <r>
      <rPr>
        <sz val="10"/>
        <rFont val="Arial"/>
        <family val="2"/>
      </rPr>
      <t xml:space="preserve"> for entrepreneurs with 20 or more employees), including respectively the fixed compensation for work in the firm net of tax, and the amount personally received net of tax in distributed profits.</t>
    </r>
  </si>
  <si>
    <t>No missing values (all imputed).
Not applicable (no such income in household) = 0.</t>
  </si>
  <si>
    <r>
      <t>Aggregated over individuals [from original historical individual level structured income data (</t>
    </r>
    <r>
      <rPr>
        <i/>
        <sz val="10"/>
        <rFont val="Arial"/>
        <family val="2"/>
      </rPr>
      <t>rper1995</t>
    </r>
    <r>
      <rPr>
        <sz val="10"/>
        <rFont val="Arial"/>
        <family val="2"/>
      </rPr>
      <t>)]</t>
    </r>
  </si>
  <si>
    <t>Variable introduced in Wave V.</t>
  </si>
  <si>
    <r>
      <t xml:space="preserve">Information at the household level is constructed only for all types of pensions (variable </t>
    </r>
    <r>
      <rPr>
        <i/>
        <sz val="10"/>
        <rFont val="Arial"/>
        <family val="2"/>
      </rPr>
      <t>ytp</t>
    </r>
    <r>
      <rPr>
        <sz val="10"/>
        <rFont val="Arial"/>
        <family val="2"/>
      </rPr>
      <t xml:space="preserve">), so pension variables are constructed from the more detailed individual level variables.
Including direct invalidity and survivor's pensions from the National Insurance Institute for Work Injuries </t>
    </r>
    <r>
      <rPr>
        <i/>
        <sz val="10"/>
        <rFont val="Arial"/>
        <family val="2"/>
      </rPr>
      <t>(INAIL, Istituto Nazionale contro gli Infortuni sul Lavoro</t>
    </r>
    <r>
      <rPr>
        <sz val="10"/>
        <rFont val="Arial"/>
        <family val="2"/>
      </rPr>
      <t>); temporary cash benefits from INAIL are part of the wage slip and thus included in V1NET.</t>
    </r>
  </si>
  <si>
    <r>
      <t xml:space="preserve">Information at the household level is constructed only for all types of pensions (variable </t>
    </r>
    <r>
      <rPr>
        <i/>
        <sz val="10"/>
        <rFont val="Arial"/>
        <family val="2"/>
      </rPr>
      <t>ytp</t>
    </r>
    <r>
      <rPr>
        <sz val="10"/>
        <rFont val="Arial"/>
        <family val="2"/>
      </rPr>
      <t>), so pension variables are constructed from the more detailed individual level variables.</t>
    </r>
  </si>
  <si>
    <r>
      <t xml:space="preserve">Including survivor's pensions to the spouse, children grand-children or other relatives of a pensioner or a worker </t>
    </r>
    <r>
      <rPr>
        <i/>
        <sz val="10"/>
        <rFont val="Arial"/>
        <family val="2"/>
      </rPr>
      <t>(pensione di reversibilità e pensione indiretta)</t>
    </r>
    <r>
      <rPr>
        <sz val="10"/>
        <rFont val="Arial"/>
        <family val="2"/>
      </rPr>
      <t xml:space="preserve"> from the National Institute for Social Protection </t>
    </r>
    <r>
      <rPr>
        <i/>
        <sz val="10"/>
        <rFont val="Arial"/>
        <family val="2"/>
      </rPr>
      <t>(INPS, Istituto Nazionale della Previdenza Sociale)</t>
    </r>
    <r>
      <rPr>
        <sz val="10"/>
        <rFont val="Arial"/>
        <family val="2"/>
      </rPr>
      <t>; see comment for V19S1 for coverage.</t>
    </r>
  </si>
  <si>
    <r>
      <t xml:space="preserve">The variable "other pensions" includes all pensions not exactly identified by the respondent, the larger part of which being from the National Institute for Social Protection </t>
    </r>
    <r>
      <rPr>
        <i/>
        <sz val="10"/>
        <rFont val="Arial"/>
        <family val="2"/>
      </rPr>
      <t>(INPS, Istituto Nazionale della Previdenza Sociale)</t>
    </r>
    <r>
      <rPr>
        <sz val="10"/>
        <rFont val="Arial"/>
        <family val="2"/>
      </rPr>
      <t>, but it also includes pensions from special systems for specific categories (industrial managers, liberal professions, air transport workers, journalists, etc.) and some private occupational pensions.</t>
    </r>
  </si>
  <si>
    <t>Information not separately available in original survey (included in V1NET).</t>
  </si>
  <si>
    <r>
      <t xml:space="preserve">Information at the household level is constructed only for all types of pensions (variable </t>
    </r>
    <r>
      <rPr>
        <i/>
        <sz val="10"/>
        <rFont val="Arial"/>
        <family val="2"/>
      </rPr>
      <t>ytp</t>
    </r>
    <r>
      <rPr>
        <sz val="10"/>
        <rFont val="Arial"/>
        <family val="2"/>
      </rPr>
      <t xml:space="preserve">), so pension variables are constructed from the more detailed individual level variables.
Including war pensions </t>
    </r>
    <r>
      <rPr>
        <i/>
        <sz val="10"/>
        <rFont val="Arial"/>
        <family val="2"/>
      </rPr>
      <t>(pensioni di guerra)</t>
    </r>
    <r>
      <rPr>
        <sz val="10"/>
        <rFont val="Arial"/>
        <family val="2"/>
      </rPr>
      <t xml:space="preserve"> from the Treasury.</t>
    </r>
  </si>
  <si>
    <r>
      <t>PPRVPEN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=13 or 14,
where</t>
    </r>
    <r>
      <rPr>
        <i/>
        <sz val="10"/>
        <rFont val="Arial"/>
        <family val="2"/>
      </rPr>
      <t xml:space="preserve"> tpens =</t>
    </r>
    <r>
      <rPr>
        <sz val="10"/>
        <rFont val="Arial"/>
        <family val="2"/>
      </rPr>
      <t xml:space="preserve"> pension benefits net of tax per month </t>
    </r>
    <r>
      <rPr>
        <i/>
        <sz val="10"/>
        <rFont val="Arial"/>
        <family val="2"/>
      </rPr>
      <t>(importo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t>
    </r>
    <r>
      <rPr>
        <i/>
        <sz val="10"/>
        <rFont val="Arial"/>
        <family val="2"/>
      </rPr>
      <t xml:space="preserve"> (valore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[13: private pensions / life annuities </t>
    </r>
    <r>
      <rPr>
        <i/>
        <sz val="10"/>
        <rFont val="Arial"/>
        <family val="2"/>
      </rPr>
      <t>(pensioni private e vitalizi)</t>
    </r>
    <r>
      <rPr>
        <sz val="10"/>
        <rFont val="Arial"/>
        <family val="2"/>
      </rPr>
      <t xml:space="preserve">, 14: pensions from foreign entities </t>
    </r>
    <r>
      <rPr>
        <i/>
        <sz val="10"/>
        <rFont val="Arial"/>
        <family val="2"/>
      </rPr>
      <t>(pensioni estere)</t>
    </r>
    <r>
      <rPr>
        <sz val="10"/>
        <rFont val="Arial"/>
        <family val="2"/>
      </rPr>
      <t>]</t>
    </r>
  </si>
  <si>
    <t>Including pension monthly benefit (multiplied by the number of months received) and yearly arrears for private pensions and life annuities from Italian private bodies (i.e. insurances) and all types of pensions from abroad.</t>
  </si>
  <si>
    <t>6 youngest child
7 2nd youngest child
8 3rd youngest child
61 4th youngest child
62 5th youngest child</t>
  </si>
  <si>
    <r>
      <t>Aggregated over individuals [from original historical pension level data (</t>
    </r>
    <r>
      <rPr>
        <i/>
        <sz val="10"/>
        <rFont val="Arial"/>
        <family val="2"/>
      </rPr>
      <t>pens1995</t>
    </r>
    <r>
      <rPr>
        <sz val="10"/>
        <rFont val="Arial"/>
        <family val="2"/>
      </rPr>
      <t>)]</t>
    </r>
  </si>
  <si>
    <t>See comment for V25. Information at the household level is constructed only for all types of pensions (variable ytp), so pension variables are constructed from the more detailed individual level variables.
Includes food allowances, assistance for treatment, etc. from local health units and other public agencies plus the means-tested State invalidity pension for civil invalids.</t>
  </si>
  <si>
    <t>Information collected but not available for external users.</t>
  </si>
  <si>
    <t>See comment for PIMMIGR.</t>
  </si>
  <si>
    <t>See comment for PTOCC.</t>
  </si>
  <si>
    <r>
      <t xml:space="preserve">V9 = </t>
    </r>
    <r>
      <rPr>
        <i/>
        <sz val="10"/>
        <rFont val="Arial"/>
        <family val="2"/>
      </rPr>
      <t>yca2</t>
    </r>
    <r>
      <rPr>
        <sz val="10"/>
        <rFont val="Arial"/>
        <family val="2"/>
      </rPr>
      <t xml:space="preserve">,
where </t>
    </r>
    <r>
      <rPr>
        <i/>
        <sz val="10"/>
        <rFont val="Arial"/>
        <family val="2"/>
      </rPr>
      <t>yca2</t>
    </r>
    <r>
      <rPr>
        <sz val="10"/>
        <rFont val="Arial"/>
        <family val="2"/>
      </rPr>
      <t xml:space="preserve"> = imputed rent </t>
    </r>
    <r>
      <rPr>
        <i/>
        <sz val="10"/>
        <rFont val="Arial"/>
        <family val="2"/>
      </rPr>
      <t>(affitti imputati).</t>
    </r>
  </si>
  <si>
    <t>Invalid care premium</t>
  </si>
  <si>
    <t>V24S2</t>
  </si>
  <si>
    <t>Non means-tested student premium</t>
  </si>
  <si>
    <t>V24SR</t>
  </si>
  <si>
    <t>Other social benefits</t>
  </si>
  <si>
    <t>V25</t>
  </si>
  <si>
    <t>Means-Tested Cash Benefits</t>
  </si>
  <si>
    <t>V25S1</t>
  </si>
  <si>
    <t>Social assistance</t>
  </si>
  <si>
    <t>V25S2</t>
  </si>
  <si>
    <t>Old age assistance</t>
  </si>
  <si>
    <t>V25S3</t>
  </si>
  <si>
    <t>Unemployment assistance</t>
  </si>
  <si>
    <t>V25S4</t>
  </si>
  <si>
    <t>Unmarried mother's allowance</t>
  </si>
  <si>
    <t>Person specific person information</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</si>
  <si>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</si>
  <si>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</si>
  <si>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</si>
  <si>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</si>
  <si>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</si>
  <si>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</si>
  <si>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</si>
  <si>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</si>
  <si>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</si>
  <si>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</si>
  <si>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</si>
  <si>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</si>
  <si>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</si>
  <si>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</si>
  <si>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</si>
  <si>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</si>
  <si>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</si>
  <si>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</si>
  <si>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</si>
  <si>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</si>
  <si>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</si>
  <si>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</si>
  <si>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</si>
  <si>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</si>
  <si>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</si>
  <si>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</si>
  <si>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</si>
  <si>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</si>
  <si>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</si>
  <si>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</si>
  <si>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</si>
  <si>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</si>
  <si>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</si>
  <si>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</si>
  <si>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</si>
  <si>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</si>
  <si>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</si>
  <si>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</si>
  <si>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</si>
  <si>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</si>
  <si>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V35S2</t>
  </si>
  <si>
    <t>Reg.transfers from private charitable organ.</t>
  </si>
  <si>
    <t>V35SR</t>
  </si>
  <si>
    <t>Other regular private income</t>
  </si>
  <si>
    <t>V36</t>
  </si>
  <si>
    <t>Other Cash Income</t>
  </si>
  <si>
    <t>V37</t>
  </si>
  <si>
    <t>Realized Lump Sum Income</t>
  </si>
  <si>
    <t>V37S1</t>
  </si>
  <si>
    <t>Capital gains and losses</t>
  </si>
  <si>
    <t>V37SR</t>
  </si>
  <si>
    <t>Other lump sum income</t>
  </si>
  <si>
    <t>V39</t>
  </si>
  <si>
    <t>Gross wage/salary of head</t>
  </si>
  <si>
    <t>V39NET</t>
  </si>
  <si>
    <t>Information on maintenance payments paid was collected only starting from the 1998 survey.</t>
  </si>
  <si>
    <r>
      <t xml:space="preserve">V21SR = sum(iV21SR) over individuals in household,
where iV21SR = </t>
    </r>
    <r>
      <rPr>
        <i/>
        <sz val="10"/>
        <rFont val="Arial"/>
        <family val="2"/>
      </rPr>
      <t>ytb1 + ytb2</t>
    </r>
    <r>
      <rPr>
        <sz val="10"/>
        <rFont val="Arial"/>
        <family val="2"/>
      </rPr>
      <t xml:space="preserve">,
where </t>
    </r>
    <r>
      <rPr>
        <i/>
        <sz val="10"/>
        <rFont val="Arial"/>
        <family val="2"/>
      </rPr>
      <t>ytb1</t>
    </r>
    <r>
      <rPr>
        <sz val="10"/>
        <rFont val="Arial"/>
        <family val="2"/>
      </rPr>
      <t xml:space="preserve"> = wage supplementation payments </t>
    </r>
    <r>
      <rPr>
        <i/>
        <sz val="10"/>
        <rFont val="Arial"/>
        <family val="2"/>
      </rPr>
      <t>(assegni della cassa integrazione)</t>
    </r>
    <r>
      <rPr>
        <sz val="10"/>
        <rFont val="Arial"/>
        <family val="2"/>
      </rPr>
      <t xml:space="preserve">,
</t>
    </r>
    <r>
      <rPr>
        <i/>
        <sz val="10"/>
        <rFont val="Arial"/>
        <family val="2"/>
      </rPr>
      <t>ytb2</t>
    </r>
    <r>
      <rPr>
        <sz val="10"/>
        <rFont val="Arial"/>
        <family val="2"/>
      </rPr>
      <t xml:space="preserve"> = other unemployment benefits </t>
    </r>
    <r>
      <rPr>
        <i/>
        <sz val="10"/>
        <rFont val="Arial"/>
        <family val="2"/>
      </rPr>
      <t>(indennità di mobilità)</t>
    </r>
    <r>
      <rPr>
        <sz val="10"/>
        <rFont val="Arial"/>
        <family val="2"/>
      </rPr>
      <t>.</t>
    </r>
  </si>
  <si>
    <t>Information not available in original survey (no such benefit in Italy).</t>
  </si>
  <si>
    <r>
      <t xml:space="preserve">Aggregated over individuals [from original annual individual level transfer data </t>
    </r>
    <r>
      <rPr>
        <i/>
        <sz val="10"/>
        <rFont val="Arial"/>
        <family val="2"/>
      </rPr>
      <t>(allb6)</t>
    </r>
    <r>
      <rPr>
        <sz val="10"/>
        <rFont val="Arial"/>
        <family val="2"/>
      </rPr>
      <t>]</t>
    </r>
  </si>
  <si>
    <r>
      <t xml:space="preserve">V21S1 = sum(iV21S1) over individuals in household,
where iV21S1 = </t>
    </r>
    <r>
      <rPr>
        <i/>
        <sz val="10"/>
        <rFont val="Arial"/>
        <family val="2"/>
      </rPr>
      <t>ytb3</t>
    </r>
    <r>
      <rPr>
        <sz val="10"/>
        <rFont val="Arial"/>
        <family val="2"/>
      </rPr>
      <t xml:space="preserve">,
where </t>
    </r>
    <r>
      <rPr>
        <i/>
        <sz val="10"/>
        <rFont val="Arial"/>
        <family val="2"/>
      </rPr>
      <t>ytb3</t>
    </r>
    <r>
      <rPr>
        <sz val="10"/>
        <rFont val="Arial"/>
        <family val="2"/>
      </rPr>
      <t xml:space="preserve"> = main unemployment benefits </t>
    </r>
    <r>
      <rPr>
        <i/>
        <sz val="10"/>
        <rFont val="Arial"/>
        <family val="2"/>
      </rPr>
      <t>(indennità di disoccupazione - speciale, ordinaria, ecc.)</t>
    </r>
    <r>
      <rPr>
        <sz val="10"/>
        <rFont val="Arial"/>
        <family val="2"/>
      </rPr>
      <t>.</t>
    </r>
  </si>
  <si>
    <r>
      <t xml:space="preserve">In the historical database all types of unemployment benefits are lumped together with other economic support (e.g. assistance for disabled persons, maintenance, guaranteed minimum income, ec.) (variable </t>
    </r>
    <r>
      <rPr>
        <i/>
        <sz val="10"/>
        <rFont val="Arial"/>
        <family val="2"/>
      </rPr>
      <t>assist</t>
    </r>
    <r>
      <rPr>
        <sz val="10"/>
        <rFont val="Arial"/>
        <family val="2"/>
      </rPr>
      <t>); for this reason, the annual more detailed file on transfers was used for unemployment benefits.</t>
    </r>
  </si>
  <si>
    <r>
      <t>Aggregated over individuals [from original historical payment level transfer data (</t>
    </r>
    <r>
      <rPr>
        <i/>
        <sz val="10"/>
        <rFont val="Arial"/>
        <family val="2"/>
      </rPr>
      <t>tras1995</t>
    </r>
    <r>
      <rPr>
        <sz val="10"/>
        <rFont val="Arial"/>
        <family val="2"/>
      </rPr>
      <t>)]</t>
    </r>
  </si>
  <si>
    <r>
      <t>Aggregated over individuals [from original annual individual level transfer data (</t>
    </r>
    <r>
      <rPr>
        <i/>
        <sz val="10"/>
        <rFont val="Arial"/>
        <family val="2"/>
      </rPr>
      <t>allb6</t>
    </r>
    <r>
      <rPr>
        <sz val="10"/>
        <rFont val="Arial"/>
        <family val="2"/>
      </rPr>
      <t xml:space="preserve">) and original historical pension level data </t>
    </r>
    <r>
      <rPr>
        <i/>
        <sz val="10"/>
        <rFont val="Arial"/>
        <family val="2"/>
      </rPr>
      <t>(pens1995)</t>
    </r>
    <r>
      <rPr>
        <sz val="10"/>
        <rFont val="Arial"/>
        <family val="2"/>
      </rPr>
      <t>]</t>
    </r>
  </si>
  <si>
    <r>
      <t>V32SR = sum(iV32SR) over individuals in household,
where iV32SR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=14,
where</t>
    </r>
    <r>
      <rPr>
        <i/>
        <sz val="10"/>
        <rFont val="Arial"/>
        <family val="2"/>
      </rPr>
      <t xml:space="preserve"> tpens =</t>
    </r>
    <r>
      <rPr>
        <sz val="10"/>
        <rFont val="Arial"/>
        <family val="2"/>
      </rPr>
      <t xml:space="preserve"> pension benefits net of tax per month </t>
    </r>
    <r>
      <rPr>
        <i/>
        <sz val="10"/>
        <rFont val="Arial"/>
        <family val="2"/>
      </rPr>
      <t>(importo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t>
    </r>
    <r>
      <rPr>
        <i/>
        <sz val="10"/>
        <rFont val="Arial"/>
        <family val="2"/>
      </rPr>
      <t xml:space="preserve"> (valore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[14: pensions from foreign entities </t>
    </r>
    <r>
      <rPr>
        <i/>
        <sz val="10"/>
        <rFont val="Arial"/>
        <family val="2"/>
      </rPr>
      <t>(pensioni estere)</t>
    </r>
    <r>
      <rPr>
        <sz val="10"/>
        <rFont val="Arial"/>
        <family val="2"/>
      </rPr>
      <t>].</t>
    </r>
  </si>
  <si>
    <t>Information not separately available in original survey (treatment allowances for manual workers are included in V25SR and sickness benefits for white-collar employees paid by the employer are included in V1NET).</t>
  </si>
  <si>
    <t>Information not separately available in original survey. In Italy there exists a means-tested benefit for families with children; this is not separable from the wage slip and included in V1NET.</t>
  </si>
  <si>
    <t>D25</t>
  </si>
  <si>
    <t>Disability status of head</t>
  </si>
  <si>
    <t>D26</t>
  </si>
  <si>
    <t>Disability status of spouse</t>
  </si>
  <si>
    <t>D27</t>
  </si>
  <si>
    <t>0 no couple present in household
1 married couple
2 married couple, head and spouse interchanged by lis
3 non-married cohabiting couple
4 non-married cohabiting couple, lis interchanged partners
5 non-married cohabiting couple, both partners same sex</t>
  </si>
  <si>
    <t>Non-farm self-employment income</t>
  </si>
  <si>
    <t>V22SR</t>
  </si>
  <si>
    <t>Number of children under age 18</t>
  </si>
  <si>
    <t>D28</t>
  </si>
  <si>
    <t>Age of the youngest child</t>
  </si>
  <si>
    <t>NUM6574</t>
  </si>
  <si>
    <t>Number of persons aged 65 to 74</t>
  </si>
  <si>
    <t>NUMGE75</t>
  </si>
  <si>
    <t>Number of persons aged 75 or more</t>
  </si>
  <si>
    <t>ACTIVHD</t>
  </si>
  <si>
    <t>No missing values.</t>
  </si>
  <si>
    <t>ACTIVSP</t>
  </si>
  <si>
    <t>IMMIGRHD</t>
  </si>
  <si>
    <t>Immigration status of head</t>
  </si>
  <si>
    <t>IMMIGRSP</t>
  </si>
  <si>
    <t>Immigration status of spouse</t>
  </si>
  <si>
    <t>LFSHD</t>
  </si>
  <si>
    <t>LFSSP</t>
  </si>
  <si>
    <t>WEEKHDFT</t>
  </si>
  <si>
    <t>Weeks worked full-time head</t>
  </si>
  <si>
    <t>WEEKSPFT</t>
  </si>
  <si>
    <t>Weeks worked full-time spouse</t>
  </si>
  <si>
    <t>WEEKHDPT</t>
  </si>
  <si>
    <t>Weeks worked part-time head</t>
  </si>
  <si>
    <t>WEEKSPPT</t>
  </si>
  <si>
    <t>Weeks worked part-time spouse</t>
  </si>
  <si>
    <t>WEEKHDUP</t>
  </si>
  <si>
    <t>Weeks unemployed head</t>
  </si>
  <si>
    <t>WEEKSPUP</t>
  </si>
  <si>
    <t>Weeks unemployed spouse</t>
  </si>
  <si>
    <t>HRSHD</t>
  </si>
  <si>
    <t>Hours worked per week head</t>
  </si>
  <si>
    <t>HRSSP</t>
  </si>
  <si>
    <t>Hours worked per week spouse</t>
  </si>
  <si>
    <t>Expenditure variables</t>
  </si>
  <si>
    <t>TOTEXP</t>
  </si>
  <si>
    <t>Total family unit expenditures</t>
  </si>
  <si>
    <t>FOODEXP</t>
  </si>
  <si>
    <t>This variable actually contains the type of high school diploma or, if available, the field of universty degree. This information comes from the annual data as it is not available in the historical panel database.</t>
  </si>
  <si>
    <t>Including old-age, long-service and survivor's pensions from INPDAP (former social security entities run by the Treasury for public employees) and the State (most likely for public employees as well).</t>
  </si>
  <si>
    <t>Including only foreign pensions.</t>
  </si>
  <si>
    <t>D17 = PIND if PPNUM = 2.</t>
  </si>
  <si>
    <t>D16 = PIND if PPNUM = 1.</t>
  </si>
  <si>
    <t>WEEKHDPT = PWEEKPT if PPNUM=1.</t>
  </si>
  <si>
    <t>WEEKSPPT = PWEEKPT if PPNUM=2.</t>
  </si>
  <si>
    <t>WEEKHDFT = PWEEKFT if PPNUM=1.</t>
  </si>
  <si>
    <t>WEEKSPFT = PWEEKFT if PPNUM=2.</t>
  </si>
  <si>
    <t>1 home owner
2 tenant
3 redemption agreement
4 usufruct, use without charge</t>
  </si>
  <si>
    <t>See comment for PACTIV.</t>
  </si>
  <si>
    <r>
      <t xml:space="preserve">TOTEXP = </t>
    </r>
    <r>
      <rPr>
        <i/>
        <sz val="10"/>
        <rFont val="Arial"/>
        <family val="2"/>
      </rPr>
      <t>c</t>
    </r>
    <r>
      <rPr>
        <sz val="10"/>
        <rFont val="Arial"/>
        <family val="2"/>
      </rPr>
      <t xml:space="preserve">,
where </t>
    </r>
    <r>
      <rPr>
        <i/>
        <sz val="10"/>
        <rFont val="Arial"/>
        <family val="2"/>
      </rPr>
      <t>c</t>
    </r>
    <r>
      <rPr>
        <sz val="10"/>
        <rFont val="Arial"/>
        <family val="2"/>
      </rPr>
      <t xml:space="preserve"> = total consumption </t>
    </r>
    <r>
      <rPr>
        <i/>
        <sz val="10"/>
        <rFont val="Arial"/>
        <family val="2"/>
      </rPr>
      <t>(consumi totali)</t>
    </r>
    <r>
      <rPr>
        <sz val="10"/>
        <rFont val="Arial"/>
        <family val="2"/>
      </rPr>
      <t>.</t>
    </r>
  </si>
  <si>
    <r>
      <t xml:space="preserve">Including food consumption only, i.e. spending on food products in supermarkets and the like and the spending on meals eaten regularly outside the home.
This is one part of variable </t>
    </r>
    <r>
      <rPr>
        <i/>
        <sz val="10"/>
        <rFont val="Arial"/>
        <family val="2"/>
      </rPr>
      <t>cn1</t>
    </r>
    <r>
      <rPr>
        <sz val="10"/>
        <rFont val="Arial"/>
        <family val="2"/>
      </rPr>
      <t xml:space="preserve"> (see comment for TOTEXP).</t>
    </r>
  </si>
  <si>
    <t>Only net incomes are available (see PNWAGE).</t>
  </si>
  <si>
    <t>V24 = V24S2.</t>
  </si>
  <si>
    <t>Only net income information is available.</t>
  </si>
  <si>
    <t>1 never married
2 married
3 separated / divorced
4 widowed</t>
  </si>
  <si>
    <t>1 head of household
2 spouse / partner of head
3 child of head
4 other</t>
  </si>
  <si>
    <t>Inflates to total population.</t>
  </si>
  <si>
    <t>DEFLATE = 1.</t>
  </si>
  <si>
    <r>
      <t xml:space="preserve">PTOCC = </t>
    </r>
    <r>
      <rPr>
        <i/>
        <sz val="10"/>
        <rFont val="Arial"/>
        <family val="2"/>
      </rPr>
      <t>tipolau</t>
    </r>
    <r>
      <rPr>
        <sz val="10"/>
        <rFont val="Arial"/>
        <family val="2"/>
      </rPr>
      <t xml:space="preserve"> + 6 if </t>
    </r>
    <r>
      <rPr>
        <i/>
        <sz val="10"/>
        <rFont val="Arial"/>
        <family val="2"/>
      </rPr>
      <t>tipolau</t>
    </r>
    <r>
      <rPr>
        <sz val="10"/>
        <rFont val="Arial"/>
        <family val="2"/>
      </rPr>
      <t xml:space="preserve">&gt;0,
else PTOCC = </t>
    </r>
    <r>
      <rPr>
        <i/>
        <sz val="10"/>
        <rFont val="Arial"/>
        <family val="2"/>
      </rPr>
      <t>tipodip</t>
    </r>
    <r>
      <rPr>
        <sz val="10"/>
        <rFont val="Arial"/>
        <family val="2"/>
      </rPr>
      <t xml:space="preserve">,
where </t>
    </r>
    <r>
      <rPr>
        <i/>
        <sz val="10"/>
        <rFont val="Arial"/>
        <family val="2"/>
      </rPr>
      <t xml:space="preserve">tipolau = </t>
    </r>
    <r>
      <rPr>
        <sz val="10"/>
        <rFont val="Arial"/>
        <family val="2"/>
      </rPr>
      <t xml:space="preserve">field of university degree,
</t>
    </r>
    <r>
      <rPr>
        <i/>
        <sz val="10"/>
        <rFont val="Arial"/>
        <family val="2"/>
      </rPr>
      <t xml:space="preserve">tipodip </t>
    </r>
    <r>
      <rPr>
        <sz val="10"/>
        <rFont val="Arial"/>
        <family val="2"/>
      </rPr>
      <t>= type of high school diploma.</t>
    </r>
  </si>
  <si>
    <t>D26 = PDISABL if PPNUM=2.</t>
  </si>
  <si>
    <t>Original variable descriptives</t>
  </si>
  <si>
    <t>Derived from LIS individual level data</t>
  </si>
  <si>
    <t>Variable label</t>
  </si>
  <si>
    <t>Present in file</t>
  </si>
  <si>
    <t>Value labels</t>
  </si>
  <si>
    <t>Variable construction</t>
  </si>
  <si>
    <t xml:space="preserve">
</t>
  </si>
  <si>
    <t>V8X</t>
  </si>
  <si>
    <t>V35X</t>
  </si>
  <si>
    <t>Educational level</t>
  </si>
  <si>
    <t>Educational level (head)</t>
  </si>
  <si>
    <t>Educational level (spouse)</t>
  </si>
  <si>
    <t>D28 = min(iD28) over individuals,
where iD28=PAGE if iD27=1, otherwise iD28=99
reset D28=-1 if D28=99.</t>
  </si>
  <si>
    <t>NUM6574 = sum(iNUM6574) over individuals,
where iNUM6574=1 if (PAGE&gt;64 &amp; PAGE&lt;75), otherwise iNUM6574=0.</t>
  </si>
  <si>
    <t>V8S1</t>
  </si>
  <si>
    <t>V8S2</t>
  </si>
  <si>
    <t>V8S3</t>
  </si>
  <si>
    <t>V8S4</t>
  </si>
  <si>
    <t>V8SR</t>
  </si>
  <si>
    <t>Interests and dividends</t>
  </si>
  <si>
    <t>Rental income</t>
  </si>
  <si>
    <t>Private savings plans</t>
  </si>
  <si>
    <t>Royalties</t>
  </si>
  <si>
    <t>Other cash property income</t>
  </si>
  <si>
    <t>D5 = 5.</t>
  </si>
  <si>
    <t>No missing values.
Not applicable (no spouse) = -1.</t>
  </si>
  <si>
    <t>ACTIVHD = PACTIV if PPNUM=1.</t>
  </si>
  <si>
    <t>ACTIVSP = PACTIV if PPNUM=2.</t>
  </si>
  <si>
    <t>Ethnicity / Nationality</t>
  </si>
  <si>
    <t>net</t>
  </si>
  <si>
    <t>Deflation factor serves to correct for extreme high inflation for some Eastern European countries. Value if per default 1 in other countries.</t>
  </si>
  <si>
    <t>Occupational training</t>
  </si>
  <si>
    <t>SELFI = V4 + V5.</t>
  </si>
  <si>
    <t>MEANSI = V25 + V26.</t>
  </si>
  <si>
    <t>OTHSOCI = V16 + V17 + V18 + V22 + V23 + V24.</t>
  </si>
  <si>
    <t>SOCI = V16 + V17 + V18 + V19 + V20 + V21 + V22 + V23 + V24.</t>
  </si>
  <si>
    <t>SOCTRANS = V16 + V17 + V18 + V19 + V20 + V21 + V22 + V23 + V24 + V25 + V26.</t>
  </si>
  <si>
    <t>PRIVATI = V34 + V35.</t>
  </si>
  <si>
    <t>See comment for PHOURS.
Information on full-time versus part-time employment exists only for payroll employment activities. 
For payroll employment activities, only weeks worked part-time in the main activity are considered, whereas for the other 3 types of activities all the weeks worked in the secondary activity are considered (assuming that the secondary activity is part-time).
Occasional activities are not considered.</t>
  </si>
  <si>
    <t>Information not available in original survey (no such possibility in Italy).</t>
  </si>
  <si>
    <t>oldage2 /oldage3 =  [sum(tpens*mesip + arret) over pensions per individual] if tipopen=5 / 8
surviv2 / surviv3 =  [sum(tpens*mesip + arret) over pensions per individual] if tipopen=7 / 9</t>
  </si>
  <si>
    <t>No missing values.
Not applicable (no such expenditure in household) = 0.</t>
  </si>
  <si>
    <r>
      <t>Original historical structured household level expenditure data</t>
    </r>
    <r>
      <rPr>
        <i/>
        <sz val="10"/>
        <rFont val="Arial"/>
        <family val="2"/>
      </rPr>
      <t xml:space="preserve"> (cons1995)</t>
    </r>
  </si>
  <si>
    <r>
      <t>Original historical household level residence data (</t>
    </r>
    <r>
      <rPr>
        <i/>
        <sz val="10"/>
        <rFont val="Arial"/>
        <family val="2"/>
      </rPr>
      <t>imma1995</t>
    </r>
    <r>
      <rPr>
        <sz val="10"/>
        <rFont val="Arial"/>
        <family val="2"/>
      </rPr>
      <t>)</t>
    </r>
  </si>
  <si>
    <t>Total means-tested income</t>
  </si>
  <si>
    <t>OTHSOCI</t>
  </si>
  <si>
    <t>Total social insurance (Excl. V19, V20 and V21)</t>
  </si>
  <si>
    <t>SOCI</t>
  </si>
  <si>
    <t>Total social insurance transfer</t>
  </si>
  <si>
    <t>SOCTRANS</t>
  </si>
  <si>
    <t>Total social transfers</t>
  </si>
  <si>
    <t>PRIVATI</t>
  </si>
  <si>
    <t>Total private transfers</t>
  </si>
  <si>
    <t>TRANSI</t>
  </si>
  <si>
    <t>Total transfer income</t>
  </si>
  <si>
    <t>GI</t>
  </si>
  <si>
    <t>Total gross income</t>
  </si>
  <si>
    <t>PAYROLL</t>
  </si>
  <si>
    <t>Total mandatory payroll taxes</t>
  </si>
  <si>
    <t>DPI</t>
  </si>
  <si>
    <t>Net disposable income</t>
  </si>
  <si>
    <t>PERSON LEVEL VARIABLES</t>
  </si>
  <si>
    <t>PPNUM</t>
  </si>
  <si>
    <t>Person number</t>
  </si>
  <si>
    <t>PWEIGHT</t>
  </si>
  <si>
    <t>Person weight</t>
  </si>
  <si>
    <t>PSLOT1</t>
  </si>
  <si>
    <t>PSLOT2</t>
  </si>
  <si>
    <t>PAGE</t>
  </si>
  <si>
    <t>Age</t>
  </si>
  <si>
    <t>PSEX</t>
  </si>
  <si>
    <t>Sex</t>
  </si>
  <si>
    <t>PETHNAT</t>
  </si>
  <si>
    <t>PIMMIGR</t>
  </si>
  <si>
    <t>Immigration Status</t>
  </si>
  <si>
    <t>PMART</t>
  </si>
  <si>
    <t>Marital status</t>
  </si>
  <si>
    <t>PREL</t>
  </si>
  <si>
    <t>Relationship</t>
  </si>
  <si>
    <t>PEDUC</t>
  </si>
  <si>
    <t>PTOCC</t>
  </si>
  <si>
    <t>POCC</t>
  </si>
  <si>
    <t>Occupation</t>
  </si>
  <si>
    <t>PIND</t>
  </si>
  <si>
    <t>Industry</t>
  </si>
  <si>
    <t>PTYPEWK</t>
  </si>
  <si>
    <t>Type (status) of worker</t>
  </si>
  <si>
    <t>PDISABL</t>
  </si>
  <si>
    <t>Disability status</t>
  </si>
  <si>
    <t>PLFS</t>
  </si>
  <si>
    <t>PACTIV</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</si>
  <si>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</si>
  <si>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</si>
  <si>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</si>
  <si>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</si>
  <si>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</si>
  <si>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</si>
  <si>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</si>
  <si>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</si>
  <si>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</si>
  <si>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</si>
  <si>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</si>
  <si>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</si>
  <si>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</si>
  <si>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</si>
  <si>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</si>
  <si>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</si>
  <si>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</si>
  <si>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</si>
  <si>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</si>
  <si>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</si>
  <si>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</si>
  <si>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</si>
  <si>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</si>
  <si>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</si>
  <si>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</si>
  <si>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</si>
  <si>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</si>
  <si>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</si>
  <si>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</si>
  <si>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</si>
  <si>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</si>
  <si>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</si>
  <si>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</si>
  <si>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</si>
  <si>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</si>
  <si>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</si>
  <si>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</si>
  <si>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</si>
  <si>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</si>
  <si>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</si>
  <si>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</si>
  <si>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</si>
  <si>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Net / gross (income variables)</t>
  </si>
  <si>
    <t>Minimum</t>
  </si>
  <si>
    <t>Maximum</t>
  </si>
  <si>
    <t>Mean</t>
  </si>
  <si>
    <t>Standard Deviation</t>
  </si>
  <si>
    <t>Number of observations</t>
  </si>
  <si>
    <t>LIS household level data</t>
  </si>
  <si>
    <t>Note that if there is a married couple and the head is female, the head is switched with the spouse, so that the head is male.</t>
  </si>
  <si>
    <t>From wave IV on, this variable has been replaced by V26S2.</t>
  </si>
  <si>
    <t>From wave IV on, this variable has been replaced byV26 - V26S2.</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</si>
  <si>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</si>
  <si>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</si>
  <si>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</si>
  <si>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</si>
  <si>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</si>
  <si>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</si>
  <si>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</si>
  <si>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</si>
  <si>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</si>
  <si>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</si>
  <si>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</si>
  <si>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</si>
  <si>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</si>
  <si>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</si>
  <si>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</si>
  <si>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Person other private pension income</t>
  </si>
  <si>
    <t>Information not available in original dataset.</t>
  </si>
  <si>
    <t>D18 = PTYPEWK if PPNUM=1.</t>
  </si>
  <si>
    <t>D19 = PTYPEWK if PPNUM=2.</t>
  </si>
  <si>
    <t>HRSHD = PHOURS if PPNUM=1.</t>
  </si>
  <si>
    <t>HRSSP = PHOURS if PPNUM=2.</t>
  </si>
  <si>
    <t>Information not available in original survey.</t>
  </si>
  <si>
    <t>0 no
1 yes</t>
  </si>
  <si>
    <t>Person unemployment insurance</t>
  </si>
  <si>
    <t>Person training or retraining allowance</t>
  </si>
  <si>
    <t>Person placement or resettlement benefits</t>
  </si>
  <si>
    <t>Person other unemployment benefits</t>
  </si>
  <si>
    <t>PSELF</t>
  </si>
  <si>
    <t>Personal self-employment income</t>
  </si>
  <si>
    <t>Mandatory employee contribution</t>
  </si>
  <si>
    <t>Mandatory employer contribution</t>
  </si>
  <si>
    <t>Interest paid</t>
  </si>
  <si>
    <t>Regular transfers paid to relatives</t>
  </si>
  <si>
    <t>Value of non cash food benefits</t>
  </si>
  <si>
    <t xml:space="preserve">Head, spouse and (ever) married children are excluded. </t>
  </si>
  <si>
    <r>
      <t xml:space="preserve">Original variable descriptives 
</t>
    </r>
    <r>
      <rPr>
        <b/>
        <sz val="8"/>
        <color indexed="10"/>
        <rFont val="Arial"/>
        <family val="2"/>
      </rPr>
      <t>(for income and expenditure variables calculated from more than 1 original variable)</t>
    </r>
  </si>
  <si>
    <t>1 male
2 female</t>
  </si>
  <si>
    <t>Sample weight</t>
  </si>
  <si>
    <t>In  492 cases the female head and male spouse were interchanged by LIS.</t>
  </si>
  <si>
    <r>
      <t xml:space="preserve">D6 = sum(iD6) over individuals in household, 
where iD6 = 1 if </t>
    </r>
    <r>
      <rPr>
        <i/>
        <sz val="10"/>
        <rFont val="Arial"/>
        <family val="2"/>
      </rPr>
      <t>yl</t>
    </r>
    <r>
      <rPr>
        <sz val="10"/>
        <rFont val="Arial"/>
        <family val="2"/>
      </rPr>
      <t xml:space="preserve">&gt;0 or </t>
    </r>
    <r>
      <rPr>
        <i/>
        <sz val="10"/>
        <rFont val="Arial"/>
        <family val="2"/>
      </rPr>
      <t>ym</t>
    </r>
    <r>
      <rPr>
        <sz val="10"/>
        <rFont val="Arial"/>
        <family val="2"/>
      </rPr>
      <t xml:space="preserve">&gt;0,
where </t>
    </r>
    <r>
      <rPr>
        <i/>
        <sz val="10"/>
        <rFont val="Arial"/>
        <family val="2"/>
      </rPr>
      <t>yl</t>
    </r>
    <r>
      <rPr>
        <sz val="10"/>
        <rFont val="Arial"/>
        <family val="2"/>
      </rPr>
      <t xml:space="preserve"> = compensation of employees </t>
    </r>
    <r>
      <rPr>
        <i/>
        <sz val="10"/>
        <rFont val="Arial"/>
        <family val="2"/>
      </rPr>
      <t>(reddito da lavoro dipendente)</t>
    </r>
    <r>
      <rPr>
        <sz val="10"/>
        <rFont val="Arial"/>
        <family val="2"/>
      </rPr>
      <t xml:space="preserve">,
</t>
    </r>
    <r>
      <rPr>
        <i/>
        <sz val="10"/>
        <rFont val="Arial"/>
        <family val="2"/>
      </rPr>
      <t>ym</t>
    </r>
    <r>
      <rPr>
        <sz val="10"/>
        <rFont val="Arial"/>
        <family val="2"/>
      </rPr>
      <t xml:space="preserve"> = net income from self-employment and entrepreneurial income </t>
    </r>
    <r>
      <rPr>
        <i/>
        <sz val="10"/>
        <rFont val="Arial"/>
        <family val="2"/>
      </rPr>
      <t>(reddito da lavoro autonomo e impresa)</t>
    </r>
    <r>
      <rPr>
        <sz val="10"/>
        <rFont val="Arial"/>
        <family val="2"/>
      </rPr>
      <t>.</t>
    </r>
  </si>
  <si>
    <r>
      <t xml:space="preserve">V5 = sum(iV5) over individuals in household,
where iV5 = </t>
    </r>
    <r>
      <rPr>
        <i/>
        <sz val="10"/>
        <rFont val="Arial"/>
        <family val="2"/>
      </rPr>
      <t>ym</t>
    </r>
    <r>
      <rPr>
        <sz val="10"/>
        <rFont val="Arial"/>
        <family val="2"/>
      </rPr>
      <t xml:space="preserve"> if PIND~=1,
and where </t>
    </r>
    <r>
      <rPr>
        <i/>
        <sz val="10"/>
        <rFont val="Arial"/>
        <family val="2"/>
      </rPr>
      <t>ym</t>
    </r>
    <r>
      <rPr>
        <sz val="10"/>
        <rFont val="Arial"/>
        <family val="2"/>
      </rPr>
      <t xml:space="preserve"> = net income from self-employment and entrepreneurial income </t>
    </r>
    <r>
      <rPr>
        <i/>
        <sz val="10"/>
        <rFont val="Arial"/>
        <family val="2"/>
      </rPr>
      <t>(reddito da lavoro autonomo e impresa)</t>
    </r>
    <r>
      <rPr>
        <sz val="10"/>
        <rFont val="Arial"/>
        <family val="2"/>
      </rPr>
      <t>.</t>
    </r>
  </si>
  <si>
    <r>
      <t xml:space="preserve">V10 = </t>
    </r>
    <r>
      <rPr>
        <i/>
        <sz val="10"/>
        <rFont val="Arial"/>
        <family val="2"/>
      </rPr>
      <t xml:space="preserve">valabit </t>
    </r>
    <r>
      <rPr>
        <sz val="10"/>
        <rFont val="Arial"/>
        <family val="2"/>
      </rPr>
      <t xml:space="preserve">if </t>
    </r>
    <r>
      <rPr>
        <i/>
        <sz val="10"/>
        <rFont val="Arial"/>
        <family val="2"/>
      </rPr>
      <t>resid</t>
    </r>
    <r>
      <rPr>
        <sz val="10"/>
        <rFont val="Arial"/>
        <family val="2"/>
      </rPr>
      <t xml:space="preserve">=1 &amp; D22=1,
where </t>
    </r>
    <r>
      <rPr>
        <i/>
        <sz val="10"/>
        <rFont val="Arial"/>
        <family val="2"/>
      </rPr>
      <t>valabit</t>
    </r>
    <r>
      <rPr>
        <sz val="10"/>
        <rFont val="Arial"/>
        <family val="2"/>
      </rPr>
      <t xml:space="preserve"> = value of the property </t>
    </r>
    <r>
      <rPr>
        <i/>
        <sz val="10"/>
        <rFont val="Arial"/>
        <family val="2"/>
      </rPr>
      <t>(valore dell'immobile)</t>
    </r>
    <r>
      <rPr>
        <sz val="10"/>
        <rFont val="Arial"/>
        <family val="2"/>
      </rPr>
      <t xml:space="preserve">,
</t>
    </r>
    <r>
      <rPr>
        <i/>
        <sz val="10"/>
        <rFont val="Arial"/>
        <family val="2"/>
      </rPr>
      <t>resid</t>
    </r>
    <r>
      <rPr>
        <sz val="10"/>
        <rFont val="Arial"/>
        <family val="2"/>
      </rPr>
      <t xml:space="preserve"> = main residence of the household </t>
    </r>
    <r>
      <rPr>
        <i/>
        <sz val="10"/>
        <rFont val="Arial"/>
        <family val="2"/>
      </rPr>
      <t xml:space="preserve"> (residenza principale della famiglia) </t>
    </r>
    <r>
      <rPr>
        <sz val="10"/>
        <rFont val="Arial"/>
        <family val="2"/>
      </rPr>
      <t>[1: yes].</t>
    </r>
  </si>
  <si>
    <r>
      <t>See variables definition.</t>
    </r>
    <r>
      <rPr>
        <i/>
        <sz val="10"/>
        <rFont val="Arial"/>
        <family val="2"/>
      </rPr>
      <t xml:space="preserve">
</t>
    </r>
    <r>
      <rPr>
        <sz val="10"/>
        <rFont val="Arial"/>
        <family val="2"/>
      </rPr>
      <t>(original variable</t>
    </r>
    <r>
      <rPr>
        <i/>
        <sz val="10"/>
        <rFont val="Arial"/>
        <family val="2"/>
      </rPr>
      <t xml:space="preserve">: nquest </t>
    </r>
    <r>
      <rPr>
        <sz val="10"/>
        <rFont val="Arial"/>
        <family val="2"/>
      </rPr>
      <t xml:space="preserve">= household id - </t>
    </r>
    <r>
      <rPr>
        <i/>
        <sz val="10"/>
        <rFont val="Arial"/>
        <family val="2"/>
      </rPr>
      <t>numero di questionario</t>
    </r>
    <r>
      <rPr>
        <sz val="10"/>
        <rFont val="Arial"/>
        <family val="2"/>
      </rPr>
      <t>).</t>
    </r>
  </si>
  <si>
    <t>See variable definition.</t>
  </si>
  <si>
    <t>Code 2 includes tenants who rent or sublet the dwelling, while code 4 includes:
- occupied in usufruct;
- occupied free of charge, i.e. owned by relatives or friends who lent the house free of charge or in exchange for services (caretaking, cleaning, etc.).</t>
  </si>
  <si>
    <r>
      <t>V32S1 = sum(iV32S1) over individuals in household,
where iV32S1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=13,
where</t>
    </r>
    <r>
      <rPr>
        <i/>
        <sz val="10"/>
        <rFont val="Arial"/>
        <family val="2"/>
      </rPr>
      <t xml:space="preserve"> tpens =</t>
    </r>
    <r>
      <rPr>
        <sz val="10"/>
        <rFont val="Arial"/>
        <family val="2"/>
      </rPr>
      <t xml:space="preserve"> pension benefits net of tax per month </t>
    </r>
    <r>
      <rPr>
        <i/>
        <sz val="10"/>
        <rFont val="Arial"/>
        <family val="2"/>
      </rPr>
      <t>(importo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t>
    </r>
    <r>
      <rPr>
        <i/>
        <sz val="10"/>
        <rFont val="Arial"/>
        <family val="2"/>
      </rPr>
      <t xml:space="preserve"> (valore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[13: private pensions / life annuities </t>
    </r>
    <r>
      <rPr>
        <i/>
        <sz val="10"/>
        <rFont val="Arial"/>
        <family val="2"/>
      </rPr>
      <t>(pensioni private e vitalizi)</t>
    </r>
    <r>
      <rPr>
        <sz val="10"/>
        <rFont val="Arial"/>
        <family val="2"/>
      </rPr>
      <t>].</t>
    </r>
  </si>
  <si>
    <t>In the historical database, these payments were not considered at all.</t>
  </si>
  <si>
    <t>Varuiable introduced in Wave V.</t>
  </si>
  <si>
    <t>Person self-employment income</t>
  </si>
  <si>
    <r>
      <t xml:space="preserve">PSLOT1 = </t>
    </r>
    <r>
      <rPr>
        <i/>
        <sz val="10"/>
        <rFont val="Arial"/>
        <family val="2"/>
      </rPr>
      <t>ym</t>
    </r>
    <r>
      <rPr>
        <sz val="10"/>
        <rFont val="Arial"/>
        <family val="2"/>
      </rPr>
      <t xml:space="preserve">,
where </t>
    </r>
    <r>
      <rPr>
        <i/>
        <sz val="10"/>
        <rFont val="Arial"/>
        <family val="2"/>
      </rPr>
      <t>ym</t>
    </r>
    <r>
      <rPr>
        <sz val="10"/>
        <rFont val="Arial"/>
        <family val="2"/>
      </rPr>
      <t xml:space="preserve"> = net income from self-employment and entrepreneurial income </t>
    </r>
    <r>
      <rPr>
        <i/>
        <sz val="10"/>
        <rFont val="Arial"/>
        <family val="2"/>
      </rPr>
      <t>(reddito da lavoro autonomo e impresa)</t>
    </r>
    <r>
      <rPr>
        <sz val="10"/>
        <rFont val="Arial"/>
        <family val="2"/>
      </rPr>
      <t>.</t>
    </r>
  </si>
  <si>
    <r>
      <t xml:space="preserve">Original historical individual level structured income data </t>
    </r>
    <r>
      <rPr>
        <i/>
        <sz val="10"/>
        <rFont val="Arial"/>
        <family val="2"/>
      </rPr>
      <t>(rper1995)</t>
    </r>
  </si>
  <si>
    <t>See comment for PSLOT1.</t>
  </si>
  <si>
    <r>
      <t>Derived from original historical individual level structured income data (</t>
    </r>
    <r>
      <rPr>
        <i/>
        <sz val="10"/>
        <rFont val="Arial"/>
        <family val="2"/>
      </rPr>
      <t>rper1995</t>
    </r>
    <r>
      <rPr>
        <sz val="10"/>
        <rFont val="Arial"/>
        <family val="2"/>
      </rPr>
      <t>)</t>
    </r>
  </si>
  <si>
    <r>
      <t>Original historical household level data</t>
    </r>
    <r>
      <rPr>
        <i/>
        <sz val="10"/>
        <rFont val="Arial"/>
        <family val="2"/>
      </rPr>
      <t xml:space="preserve"> (fami1995)</t>
    </r>
  </si>
  <si>
    <r>
      <t xml:space="preserve">Original historical household level structured income data </t>
    </r>
    <r>
      <rPr>
        <i/>
        <sz val="10"/>
        <rFont val="Arial"/>
        <family val="2"/>
      </rPr>
      <t>(rfam1995)</t>
    </r>
  </si>
  <si>
    <r>
      <t xml:space="preserve">Including the monetary value of fringe benefits in the form of lunch vouchers, trips, company cars, etc. (excluding housing).
Based on basic variable </t>
    </r>
    <r>
      <rPr>
        <i/>
        <sz val="10"/>
        <rFont val="Arial"/>
        <family val="2"/>
      </rPr>
      <t>ylnm</t>
    </r>
    <r>
      <rPr>
        <sz val="10"/>
        <rFont val="Arial"/>
        <family val="2"/>
      </rPr>
      <t xml:space="preserve"> from file </t>
    </r>
    <r>
      <rPr>
        <i/>
        <sz val="10"/>
        <rFont val="Arial"/>
        <family val="2"/>
      </rPr>
      <t>ldip1995.</t>
    </r>
    <r>
      <rPr>
        <sz val="10"/>
        <rFont val="Arial"/>
        <family val="2"/>
      </rPr>
      <t xml:space="preserve"> </t>
    </r>
  </si>
  <si>
    <r>
      <t xml:space="preserve">Variables </t>
    </r>
    <r>
      <rPr>
        <i/>
        <sz val="10"/>
        <rFont val="Arial"/>
        <family val="2"/>
      </rPr>
      <t>ycf1</t>
    </r>
    <r>
      <rPr>
        <sz val="10"/>
        <rFont val="Arial"/>
        <family val="2"/>
      </rPr>
      <t xml:space="preserve">, </t>
    </r>
    <r>
      <rPr>
        <i/>
        <sz val="10"/>
        <rFont val="Arial"/>
        <family val="2"/>
      </rPr>
      <t>ycf2</t>
    </r>
    <r>
      <rPr>
        <sz val="10"/>
        <rFont val="Arial"/>
        <family val="2"/>
      </rPr>
      <t xml:space="preserve"> and </t>
    </r>
    <r>
      <rPr>
        <i/>
        <sz val="10"/>
        <rFont val="Arial"/>
        <family val="2"/>
      </rPr>
      <t>ycf3</t>
    </r>
    <r>
      <rPr>
        <sz val="10"/>
        <rFont val="Arial"/>
        <family val="2"/>
      </rPr>
      <t xml:space="preserve"> have been calculated by multiplying two different interest rates (one for savings in </t>
    </r>
    <r>
      <rPr>
        <i/>
        <sz val="10"/>
        <rFont val="Arial"/>
        <family val="2"/>
      </rPr>
      <t>ycf1</t>
    </r>
    <r>
      <rPr>
        <sz val="10"/>
        <rFont val="Arial"/>
        <family val="2"/>
      </rPr>
      <t xml:space="preserve"> and the other for savings in </t>
    </r>
    <r>
      <rPr>
        <i/>
        <sz val="10"/>
        <rFont val="Arial"/>
        <family val="2"/>
      </rPr>
      <t>ycf2</t>
    </r>
    <r>
      <rPr>
        <sz val="10"/>
        <rFont val="Arial"/>
        <family val="2"/>
      </rPr>
      <t xml:space="preserve"> and </t>
    </r>
    <r>
      <rPr>
        <i/>
        <sz val="10"/>
        <rFont val="Arial"/>
        <family val="2"/>
      </rPr>
      <t>ycf3</t>
    </r>
    <r>
      <rPr>
        <sz val="10"/>
        <rFont val="Arial"/>
        <family val="2"/>
      </rPr>
      <t xml:space="preserve">) by the amounts held at the end of hte year in the following forms of savings [basic variables from file </t>
    </r>
    <r>
      <rPr>
        <i/>
        <sz val="10"/>
        <rFont val="Arial"/>
        <family val="2"/>
      </rPr>
      <t>fami1995</t>
    </r>
    <r>
      <rPr>
        <sz val="10"/>
        <rFont val="Arial"/>
        <family val="2"/>
      </rPr>
      <t xml:space="preserve"> in brackets]:
- </t>
    </r>
    <r>
      <rPr>
        <i/>
        <sz val="10"/>
        <rFont val="Arial"/>
        <family val="2"/>
      </rPr>
      <t>ycf1</t>
    </r>
    <r>
      <rPr>
        <sz val="10"/>
        <rFont val="Arial"/>
        <family val="2"/>
      </rPr>
      <t xml:space="preserve">: bank current account deposits </t>
    </r>
    <r>
      <rPr>
        <i/>
        <sz val="10"/>
        <rFont val="Arial"/>
        <family val="2"/>
      </rPr>
      <t>[ldbcc]</t>
    </r>
    <r>
      <rPr>
        <sz val="10"/>
        <rFont val="Arial"/>
        <family val="2"/>
      </rPr>
      <t xml:space="preserve">, bank savings deposits (i.e. savings books, both tied and not) </t>
    </r>
    <r>
      <rPr>
        <i/>
        <sz val="10"/>
        <rFont val="Arial"/>
        <family val="2"/>
      </rPr>
      <t>[ldbri]</t>
    </r>
    <r>
      <rPr>
        <sz val="10"/>
        <rFont val="Arial"/>
        <family val="2"/>
      </rPr>
      <t xml:space="preserve">, certificates of deposit </t>
    </r>
    <r>
      <rPr>
        <i/>
        <sz val="10"/>
        <rFont val="Arial"/>
        <family val="2"/>
      </rPr>
      <t>[lcd]</t>
    </r>
    <r>
      <rPr>
        <sz val="10"/>
        <rFont val="Arial"/>
        <family val="2"/>
      </rPr>
      <t xml:space="preserve">, repos </t>
    </r>
    <r>
      <rPr>
        <i/>
        <sz val="10"/>
        <rFont val="Arial"/>
        <family val="2"/>
      </rPr>
      <t>[lpct]</t>
    </r>
    <r>
      <rPr>
        <sz val="10"/>
        <rFont val="Arial"/>
        <family val="2"/>
      </rPr>
      <t xml:space="preserve">, postal deposits in current or savings accounts </t>
    </r>
    <r>
      <rPr>
        <i/>
        <sz val="10"/>
        <rFont val="Arial"/>
        <family val="2"/>
      </rPr>
      <t>[ldp]</t>
    </r>
    <r>
      <rPr>
        <sz val="10"/>
        <rFont val="Arial"/>
        <family val="2"/>
      </rPr>
      <t xml:space="preserve">, postal savings certificates </t>
    </r>
    <r>
      <rPr>
        <i/>
        <sz val="10"/>
        <rFont val="Arial"/>
        <family val="2"/>
      </rPr>
      <t>[lbfp]</t>
    </r>
    <r>
      <rPr>
        <sz val="10"/>
        <rFont val="Arial"/>
        <family val="2"/>
      </rPr>
      <t xml:space="preserve">;
- </t>
    </r>
    <r>
      <rPr>
        <i/>
        <sz val="10"/>
        <rFont val="Arial"/>
        <family val="2"/>
      </rPr>
      <t>ycf2</t>
    </r>
    <r>
      <rPr>
        <sz val="10"/>
        <rFont val="Arial"/>
        <family val="2"/>
      </rPr>
      <t xml:space="preserve">: Italian government securities: BOTs (T-bills) </t>
    </r>
    <r>
      <rPr>
        <i/>
        <sz val="10"/>
        <rFont val="Arial"/>
        <family val="2"/>
      </rPr>
      <t>[lbot]</t>
    </r>
    <r>
      <rPr>
        <sz val="10"/>
        <rFont val="Arial"/>
        <family val="2"/>
      </rPr>
      <t xml:space="preserve">, CCTs (T-certificates) </t>
    </r>
    <r>
      <rPr>
        <i/>
        <sz val="10"/>
        <rFont val="Arial"/>
        <family val="2"/>
      </rPr>
      <t>[lcct]</t>
    </r>
    <r>
      <rPr>
        <sz val="10"/>
        <rFont val="Arial"/>
        <family val="2"/>
      </rPr>
      <t xml:space="preserve">, BTPs (T-bonds) </t>
    </r>
    <r>
      <rPr>
        <i/>
        <sz val="10"/>
        <rFont val="Arial"/>
        <family val="2"/>
      </rPr>
      <t>[lbtp]</t>
    </r>
    <r>
      <rPr>
        <sz val="10"/>
        <rFont val="Arial"/>
        <family val="2"/>
      </rPr>
      <t xml:space="preserve">, CTZs (zero coupon) </t>
    </r>
    <r>
      <rPr>
        <i/>
        <sz val="10"/>
        <rFont val="Arial"/>
        <family val="2"/>
      </rPr>
      <t>[lctz]</t>
    </r>
    <r>
      <rPr>
        <sz val="10"/>
        <rFont val="Arial"/>
        <family val="2"/>
      </rPr>
      <t xml:space="preserve">, and other (CTEs, CTOs et al.) </t>
    </r>
    <r>
      <rPr>
        <i/>
        <sz val="10"/>
        <rFont val="Arial"/>
        <family val="2"/>
      </rPr>
      <t>[lats]</t>
    </r>
    <r>
      <rPr>
        <sz val="10"/>
        <rFont val="Arial"/>
        <family val="2"/>
      </rPr>
      <t xml:space="preserve">;
- </t>
    </r>
    <r>
      <rPr>
        <i/>
        <sz val="10"/>
        <rFont val="Arial"/>
        <family val="2"/>
      </rPr>
      <t>ycf3</t>
    </r>
    <r>
      <rPr>
        <sz val="10"/>
        <rFont val="Arial"/>
        <family val="2"/>
      </rPr>
      <t xml:space="preserve">: bonds </t>
    </r>
    <r>
      <rPr>
        <i/>
        <sz val="10"/>
        <rFont val="Arial"/>
        <family val="2"/>
      </rPr>
      <t>[lobb]</t>
    </r>
    <r>
      <rPr>
        <sz val="10"/>
        <rFont val="Arial"/>
        <family val="2"/>
      </rPr>
      <t xml:space="preserve">, shares of Italian mutual funds </t>
    </r>
    <r>
      <rPr>
        <i/>
        <sz val="10"/>
        <rFont val="Arial"/>
        <family val="2"/>
      </rPr>
      <t>[lqfc]</t>
    </r>
    <r>
      <rPr>
        <sz val="10"/>
        <rFont val="Arial"/>
        <family val="2"/>
      </rPr>
      <t xml:space="preserve">, Italian shares shares of listed companies (at their market value at end-1995) </t>
    </r>
    <r>
      <rPr>
        <i/>
        <sz val="10"/>
        <rFont val="Arial"/>
        <family val="2"/>
      </rPr>
      <t>[lazq]</t>
    </r>
    <r>
      <rPr>
        <sz val="10"/>
        <rFont val="Arial"/>
        <family val="2"/>
      </rPr>
      <t xml:space="preserve">, shares of </t>
    </r>
    <r>
      <rPr>
        <i/>
        <sz val="10"/>
        <rFont val="Arial"/>
        <family val="2"/>
      </rPr>
      <t>societa a responsabilita limitata</t>
    </r>
    <r>
      <rPr>
        <sz val="10"/>
        <rFont val="Arial"/>
        <family val="2"/>
      </rPr>
      <t xml:space="preserve"> (limited liability company - at their estimated realizable value at end-1995) </t>
    </r>
    <r>
      <rPr>
        <i/>
        <sz val="10"/>
        <rFont val="Arial"/>
        <family val="2"/>
      </rPr>
      <t>[lsrl]</t>
    </r>
    <r>
      <rPr>
        <sz val="10"/>
        <rFont val="Arial"/>
        <family val="2"/>
      </rPr>
      <t xml:space="preserve">, and shares of </t>
    </r>
    <r>
      <rPr>
        <i/>
        <sz val="10"/>
        <rFont val="Arial"/>
        <family val="2"/>
      </rPr>
      <t>societa di persone</t>
    </r>
    <r>
      <rPr>
        <sz val="10"/>
        <rFont val="Arial"/>
        <family val="2"/>
      </rPr>
      <t xml:space="preserve"> (partnerships - at their estimated realizable value at end-1995) </t>
    </r>
    <r>
      <rPr>
        <i/>
        <sz val="10"/>
        <rFont val="Arial"/>
        <family val="2"/>
      </rPr>
      <t>[lper]</t>
    </r>
    <r>
      <rPr>
        <sz val="10"/>
        <rFont val="Arial"/>
        <family val="2"/>
      </rPr>
      <t xml:space="preserve">, managed savings (by banks, SIMs and trust companies) </t>
    </r>
    <r>
      <rPr>
        <i/>
        <sz val="10"/>
        <rFont val="Arial"/>
        <family val="2"/>
      </rPr>
      <t>[lgp]</t>
    </r>
    <r>
      <rPr>
        <sz val="10"/>
        <rFont val="Arial"/>
        <family val="2"/>
      </rPr>
      <t xml:space="preserve">, foreign securities, i.e. issued by non-residents (incl. bonds, government securities, shares and other) </t>
    </r>
    <r>
      <rPr>
        <i/>
        <sz val="10"/>
        <rFont val="Arial"/>
        <family val="2"/>
      </rPr>
      <t>[lte]</t>
    </r>
    <r>
      <rPr>
        <sz val="10"/>
        <rFont val="Arial"/>
        <family val="2"/>
      </rPr>
      <t xml:space="preserve">, and loans to cooperatives </t>
    </r>
    <r>
      <rPr>
        <i/>
        <sz val="10"/>
        <rFont val="Arial"/>
        <family val="2"/>
      </rPr>
      <t>[lcoop]</t>
    </r>
    <r>
      <rPr>
        <sz val="10"/>
        <rFont val="Arial"/>
        <family val="2"/>
      </rPr>
      <t xml:space="preserve">. 
Please note that dividends received by entrepreneurs actually working in the enterprise are included in V4 and V5.
Variable </t>
    </r>
    <r>
      <rPr>
        <i/>
        <sz val="10"/>
        <rFont val="Arial"/>
        <family val="2"/>
      </rPr>
      <t>yfca1</t>
    </r>
    <r>
      <rPr>
        <sz val="10"/>
        <rFont val="Arial"/>
        <family val="2"/>
      </rPr>
      <t xml:space="preserve"> includes actual rents received during 1995 from dwellings other than the principal residence, other buildings, agricultural and non-agricultural land (variable </t>
    </r>
    <r>
      <rPr>
        <i/>
        <sz val="10"/>
        <rFont val="Arial"/>
        <family val="2"/>
      </rPr>
      <t>affeff</t>
    </r>
    <r>
      <rPr>
        <sz val="10"/>
        <rFont val="Arial"/>
        <family val="2"/>
      </rPr>
      <t xml:space="preserve"> from </t>
    </r>
    <r>
      <rPr>
        <i/>
        <sz val="10"/>
        <rFont val="Arial"/>
        <family val="2"/>
      </rPr>
      <t>immp1995</t>
    </r>
    <r>
      <rPr>
        <sz val="10"/>
        <rFont val="Arial"/>
        <family val="2"/>
      </rPr>
      <t xml:space="preserve"> for real estate owned at the end of 1995 and variable </t>
    </r>
    <r>
      <rPr>
        <i/>
        <sz val="10"/>
        <rFont val="Arial"/>
        <family val="2"/>
      </rPr>
      <t>affeff</t>
    </r>
    <r>
      <rPr>
        <sz val="10"/>
        <rFont val="Arial"/>
        <family val="2"/>
      </rPr>
      <t xml:space="preserve"> from file </t>
    </r>
    <r>
      <rPr>
        <i/>
        <sz val="10"/>
        <rFont val="Arial"/>
        <family val="2"/>
      </rPr>
      <t>immv1995</t>
    </r>
    <r>
      <rPr>
        <sz val="10"/>
        <rFont val="Arial"/>
        <family val="2"/>
      </rPr>
      <t xml:space="preserve"> for real estate sold during 1995). </t>
    </r>
  </si>
  <si>
    <r>
      <t>V23 = sum(iV23) over individuals in household,
where iV23 = [sum(</t>
    </r>
    <r>
      <rPr>
        <i/>
        <sz val="10"/>
        <rFont val="Arial"/>
        <family val="2"/>
      </rPr>
      <t>tpens*mesip + arret</t>
    </r>
    <r>
      <rPr>
        <sz val="10"/>
        <rFont val="Arial"/>
        <family val="2"/>
      </rPr>
      <t xml:space="preserve">) over pensions per individual] if </t>
    </r>
    <r>
      <rPr>
        <i/>
        <sz val="10"/>
        <rFont val="Arial"/>
        <family val="2"/>
      </rPr>
      <t>tipopen</t>
    </r>
    <r>
      <rPr>
        <sz val="10"/>
        <rFont val="Arial"/>
        <family val="2"/>
      </rPr>
      <t xml:space="preserve">=10,
where </t>
    </r>
    <r>
      <rPr>
        <i/>
        <sz val="10"/>
        <rFont val="Arial"/>
        <family val="2"/>
      </rPr>
      <t>tpens</t>
    </r>
    <r>
      <rPr>
        <sz val="10"/>
        <rFont val="Arial"/>
        <family val="2"/>
      </rPr>
      <t xml:space="preserve"> = pension benefits net of tax per month </t>
    </r>
    <r>
      <rPr>
        <i/>
        <sz val="10"/>
        <rFont val="Arial"/>
        <family val="2"/>
      </rPr>
      <t>(importo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[10: State - war pensions </t>
    </r>
    <r>
      <rPr>
        <i/>
        <sz val="10"/>
        <rFont val="Arial"/>
        <family val="2"/>
      </rPr>
      <t>(Stato - guerra)</t>
    </r>
    <r>
      <rPr>
        <sz val="10"/>
        <rFont val="Arial"/>
        <family val="2"/>
      </rPr>
      <t>].</t>
    </r>
  </si>
  <si>
    <t>DPI = (V1NET + V4 + V5 + V8 + V16 + V17 + V18 + V19 + V20 + V21 + V22 + V23 + V24 + V25 + V26 + V32 + V33 + V34 + V35 + V36) - (V7 + V11 + V13).</t>
  </si>
  <si>
    <t>This actually represents total net income (same as DPI).</t>
  </si>
  <si>
    <r>
      <t>Original annual individual level transfer data (</t>
    </r>
    <r>
      <rPr>
        <i/>
        <sz val="10"/>
        <rFont val="Arial"/>
        <family val="2"/>
      </rPr>
      <t>allb6</t>
    </r>
    <r>
      <rPr>
        <sz val="10"/>
        <rFont val="Arial"/>
        <family val="2"/>
      </rPr>
      <t>)</t>
    </r>
  </si>
  <si>
    <t>Including the ordinary and extraordinary unemployment benefit.</t>
  </si>
  <si>
    <r>
      <t xml:space="preserve">Information at the household level is constructed only for all types of transfers (variable </t>
    </r>
    <r>
      <rPr>
        <i/>
        <sz val="10"/>
        <rFont val="Arial"/>
        <family val="2"/>
      </rPr>
      <t>yta</t>
    </r>
    <r>
      <rPr>
        <sz val="10"/>
        <rFont val="Arial"/>
        <family val="2"/>
      </rPr>
      <t xml:space="preserve">).
Variable </t>
    </r>
    <r>
      <rPr>
        <i/>
        <sz val="10"/>
        <rFont val="Arial"/>
        <family val="2"/>
      </rPr>
      <t>ytd1</t>
    </r>
    <r>
      <rPr>
        <sz val="10"/>
        <rFont val="Arial"/>
        <family val="2"/>
      </rPr>
      <t xml:space="preserve"> of the annual data corresponds exactly to variable </t>
    </r>
    <r>
      <rPr>
        <i/>
        <sz val="10"/>
        <rFont val="Arial"/>
        <family val="2"/>
      </rPr>
      <t>bors</t>
    </r>
    <r>
      <rPr>
        <sz val="10"/>
        <rFont val="Arial"/>
        <family val="2"/>
      </rPr>
      <t xml:space="preserve"> of the historical database.
Includes private scholarships as well.</t>
    </r>
  </si>
  <si>
    <t>See comment for V25.
Includes assistance for disabled persons, maintenance, guaranteed minimum income, etc. from all government bodies.</t>
  </si>
  <si>
    <t>Information not separately available in original survey (long-service or seniority pensins are included in V19S1).</t>
  </si>
  <si>
    <t>Information not separately available in original survey (orphan's pensions are included in V19S4).</t>
  </si>
  <si>
    <r>
      <t xml:space="preserve">FOODEXP = </t>
    </r>
    <r>
      <rPr>
        <i/>
        <sz val="10"/>
        <rFont val="Arial"/>
        <family val="2"/>
      </rPr>
      <t>consal</t>
    </r>
    <r>
      <rPr>
        <sz val="10"/>
        <rFont val="Arial"/>
        <family val="2"/>
      </rPr>
      <t xml:space="preserve">,
where </t>
    </r>
    <r>
      <rPr>
        <i/>
        <sz val="10"/>
        <rFont val="Arial"/>
        <family val="2"/>
      </rPr>
      <t>consal</t>
    </r>
    <r>
      <rPr>
        <sz val="10"/>
        <rFont val="Arial"/>
        <family val="2"/>
      </rPr>
      <t xml:space="preserve"> = amount of expenditure on food </t>
    </r>
    <r>
      <rPr>
        <i/>
        <sz val="10"/>
        <rFont val="Arial"/>
        <family val="2"/>
      </rPr>
      <t>(ammontare delle spese per consumi alimentari)</t>
    </r>
    <r>
      <rPr>
        <sz val="10"/>
        <rFont val="Arial"/>
        <family val="2"/>
      </rPr>
      <t>.</t>
    </r>
  </si>
  <si>
    <r>
      <t>PPUBPEN = [sum(</t>
    </r>
    <r>
      <rPr>
        <i/>
        <sz val="10"/>
        <rFont val="Arial"/>
        <family val="2"/>
      </rPr>
      <t>tpens</t>
    </r>
    <r>
      <rPr>
        <sz val="10"/>
        <rFont val="Arial"/>
        <family val="2"/>
      </rPr>
      <t>*</t>
    </r>
    <r>
      <rPr>
        <i/>
        <sz val="10"/>
        <rFont val="Arial"/>
        <family val="2"/>
      </rPr>
      <t>mesip + arret</t>
    </r>
    <r>
      <rPr>
        <sz val="10"/>
        <rFont val="Arial"/>
        <family val="2"/>
      </rPr>
      <t>) over pensions per individual]</t>
    </r>
    <r>
      <rPr>
        <i/>
        <sz val="10"/>
        <rFont val="Arial"/>
        <family val="2"/>
      </rPr>
      <t xml:space="preserve"> </t>
    </r>
    <r>
      <rPr>
        <sz val="10"/>
        <rFont val="Arial"/>
        <family val="2"/>
      </rPr>
      <t>if</t>
    </r>
    <r>
      <rPr>
        <i/>
        <sz val="10"/>
        <rFont val="Arial"/>
        <family val="2"/>
      </rPr>
      <t xml:space="preserve"> tipopen</t>
    </r>
    <r>
      <rPr>
        <sz val="10"/>
        <rFont val="Arial"/>
        <family val="2"/>
      </rPr>
      <t>=5, 7, 8 or 9,
where</t>
    </r>
    <r>
      <rPr>
        <i/>
        <sz val="10"/>
        <rFont val="Arial"/>
        <family val="2"/>
      </rPr>
      <t xml:space="preserve"> tpens =</t>
    </r>
    <r>
      <rPr>
        <sz val="10"/>
        <rFont val="Arial"/>
        <family val="2"/>
      </rPr>
      <t xml:space="preserve"> pension benefits net of tax per month </t>
    </r>
    <r>
      <rPr>
        <i/>
        <sz val="10"/>
        <rFont val="Arial"/>
        <family val="2"/>
      </rPr>
      <t>(importo mensile della pensione al netto delle imposte)</t>
    </r>
    <r>
      <rPr>
        <sz val="10"/>
        <rFont val="Arial"/>
        <family val="2"/>
      </rPr>
      <t xml:space="preserve">,
</t>
    </r>
    <r>
      <rPr>
        <i/>
        <sz val="10"/>
        <rFont val="Arial"/>
        <family val="2"/>
      </rPr>
      <t xml:space="preserve">mesip = </t>
    </r>
    <r>
      <rPr>
        <sz val="10"/>
        <rFont val="Arial"/>
        <family val="2"/>
      </rPr>
      <t xml:space="preserve">monthly payments received </t>
    </r>
    <r>
      <rPr>
        <i/>
        <sz val="10"/>
        <rFont val="Arial"/>
        <family val="2"/>
      </rPr>
      <t>(numero di mensilità percepite)</t>
    </r>
    <r>
      <rPr>
        <sz val="10"/>
        <rFont val="Arial"/>
        <family val="2"/>
      </rPr>
      <t>,</t>
    </r>
    <r>
      <rPr>
        <i/>
        <sz val="10"/>
        <rFont val="Arial"/>
        <family val="2"/>
      </rPr>
      <t xml:space="preserve">
arret </t>
    </r>
    <r>
      <rPr>
        <sz val="10"/>
        <rFont val="Arial"/>
        <family val="2"/>
      </rPr>
      <t xml:space="preserve">=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 xml:space="preserve">(tipo di pensione) </t>
    </r>
    <r>
      <rPr>
        <sz val="10"/>
        <rFont val="Arial"/>
        <family val="2"/>
      </rPr>
      <t xml:space="preserve">[5: INPDAP - old-age or long-service </t>
    </r>
    <r>
      <rPr>
        <i/>
        <sz val="10"/>
        <rFont val="Arial"/>
        <family val="2"/>
      </rPr>
      <t>(INPDAP - vecchiaia o anzianità)</t>
    </r>
    <r>
      <rPr>
        <sz val="10"/>
        <rFont val="Arial"/>
        <family val="2"/>
      </rPr>
      <t xml:space="preserve">; 7: INPDAP - survivor's </t>
    </r>
    <r>
      <rPr>
        <i/>
        <sz val="10"/>
        <rFont val="Arial"/>
        <family val="2"/>
      </rPr>
      <t>(INPDAP - reversibilià)</t>
    </r>
    <r>
      <rPr>
        <sz val="10"/>
        <rFont val="Arial"/>
        <family val="2"/>
      </rPr>
      <t xml:space="preserve">; 8: State - old-age or long-service </t>
    </r>
    <r>
      <rPr>
        <i/>
        <sz val="10"/>
        <rFont val="Arial"/>
        <family val="2"/>
      </rPr>
      <t>(Stato - vecchiaia o anzianità)</t>
    </r>
    <r>
      <rPr>
        <sz val="10"/>
        <rFont val="Arial"/>
        <family val="2"/>
      </rPr>
      <t xml:space="preserve">; 9: State - survivor's </t>
    </r>
    <r>
      <rPr>
        <i/>
        <sz val="10"/>
        <rFont val="Arial"/>
        <family val="2"/>
      </rPr>
      <t>(Stato - reversibilià)</t>
    </r>
    <r>
      <rPr>
        <sz val="10"/>
        <rFont val="Arial"/>
        <family val="2"/>
      </rPr>
      <t>].</t>
    </r>
  </si>
  <si>
    <r>
      <t xml:space="preserve">PAGE = </t>
    </r>
    <r>
      <rPr>
        <i/>
        <sz val="10"/>
        <rFont val="Arial"/>
        <family val="2"/>
      </rPr>
      <t>età</t>
    </r>
    <r>
      <rPr>
        <sz val="10"/>
        <rFont val="Arial"/>
        <family val="2"/>
      </rPr>
      <t>,</t>
    </r>
    <r>
      <rPr>
        <i/>
        <sz val="10"/>
        <rFont val="Arial"/>
        <family val="2"/>
      </rPr>
      <t xml:space="preserve">
</t>
    </r>
    <r>
      <rPr>
        <sz val="10"/>
        <rFont val="Arial"/>
        <family val="2"/>
      </rPr>
      <t xml:space="preserve">where </t>
    </r>
    <r>
      <rPr>
        <i/>
        <sz val="10"/>
        <rFont val="Arial"/>
        <family val="2"/>
      </rPr>
      <t xml:space="preserve">età </t>
    </r>
    <r>
      <rPr>
        <sz val="10"/>
        <rFont val="Arial"/>
        <family val="2"/>
      </rPr>
      <t xml:space="preserve">= age in years </t>
    </r>
    <r>
      <rPr>
        <i/>
        <sz val="10"/>
        <rFont val="Arial"/>
        <family val="2"/>
      </rPr>
      <t>(età - anni)</t>
    </r>
    <r>
      <rPr>
        <sz val="10"/>
        <rFont val="Arial"/>
        <family val="2"/>
      </rPr>
      <t>.</t>
    </r>
  </si>
  <si>
    <r>
      <t xml:space="preserve">PSEX = </t>
    </r>
    <r>
      <rPr>
        <i/>
        <sz val="10"/>
        <rFont val="Arial"/>
        <family val="2"/>
      </rPr>
      <t>sesso</t>
    </r>
    <r>
      <rPr>
        <sz val="10"/>
        <rFont val="Arial"/>
        <family val="2"/>
      </rPr>
      <t xml:space="preserve">,
where </t>
    </r>
    <r>
      <rPr>
        <i/>
        <sz val="10"/>
        <rFont val="Arial"/>
        <family val="2"/>
      </rPr>
      <t xml:space="preserve">sesso </t>
    </r>
    <r>
      <rPr>
        <sz val="10"/>
        <rFont val="Arial"/>
        <family val="2"/>
      </rPr>
      <t xml:space="preserve">= sex </t>
    </r>
    <r>
      <rPr>
        <i/>
        <sz val="10"/>
        <rFont val="Arial"/>
        <family val="2"/>
      </rPr>
      <t>(sesso)</t>
    </r>
    <r>
      <rPr>
        <sz val="10"/>
        <rFont val="Arial"/>
        <family val="2"/>
      </rPr>
      <t>.</t>
    </r>
  </si>
  <si>
    <r>
      <t xml:space="preserve">PMART = </t>
    </r>
    <r>
      <rPr>
        <i/>
        <sz val="10"/>
        <rFont val="Arial"/>
        <family val="2"/>
      </rPr>
      <t>staciv</t>
    </r>
    <r>
      <rPr>
        <sz val="10"/>
        <rFont val="Arial"/>
        <family val="2"/>
      </rPr>
      <t xml:space="preserve"> (recoded),
where </t>
    </r>
    <r>
      <rPr>
        <i/>
        <sz val="10"/>
        <rFont val="Arial"/>
        <family val="2"/>
      </rPr>
      <t xml:space="preserve">staciv </t>
    </r>
    <r>
      <rPr>
        <sz val="10"/>
        <rFont val="Arial"/>
        <family val="2"/>
      </rPr>
      <t xml:space="preserve">= marital status </t>
    </r>
    <r>
      <rPr>
        <i/>
        <sz val="10"/>
        <rFont val="Arial"/>
        <family val="2"/>
      </rPr>
      <t>(stato civile)</t>
    </r>
    <r>
      <rPr>
        <sz val="10"/>
        <rFont val="Arial"/>
        <family val="2"/>
      </rPr>
      <t>.</t>
    </r>
  </si>
  <si>
    <r>
      <t xml:space="preserve">PREL = </t>
    </r>
    <r>
      <rPr>
        <i/>
        <sz val="10"/>
        <rFont val="Arial"/>
        <family val="2"/>
      </rPr>
      <t>par</t>
    </r>
    <r>
      <rPr>
        <sz val="10"/>
        <rFont val="Arial"/>
        <family val="2"/>
      </rPr>
      <t xml:space="preserve">,
where </t>
    </r>
    <r>
      <rPr>
        <i/>
        <sz val="10"/>
        <rFont val="Arial"/>
        <family val="2"/>
      </rPr>
      <t xml:space="preserve">par </t>
    </r>
    <r>
      <rPr>
        <sz val="10"/>
        <rFont val="Arial"/>
        <family val="2"/>
      </rPr>
      <t xml:space="preserve">= household position </t>
    </r>
    <r>
      <rPr>
        <i/>
        <sz val="10"/>
        <rFont val="Arial"/>
        <family val="2"/>
      </rPr>
      <t>(grado di parentela dei membri della famiglia)</t>
    </r>
    <r>
      <rPr>
        <sz val="10"/>
        <rFont val="Arial"/>
        <family val="2"/>
      </rPr>
      <t>.</t>
    </r>
  </si>
  <si>
    <r>
      <t xml:space="preserve">PEDUC = </t>
    </r>
    <r>
      <rPr>
        <i/>
        <sz val="10"/>
        <rFont val="Arial"/>
        <family val="2"/>
      </rPr>
      <t>studio</t>
    </r>
    <r>
      <rPr>
        <sz val="10"/>
        <rFont val="Arial"/>
        <family val="2"/>
      </rPr>
      <t xml:space="preserve">,
where </t>
    </r>
    <r>
      <rPr>
        <i/>
        <sz val="10"/>
        <rFont val="Arial"/>
        <family val="2"/>
      </rPr>
      <t>studio</t>
    </r>
    <r>
      <rPr>
        <sz val="10"/>
        <rFont val="Arial"/>
        <family val="2"/>
      </rPr>
      <t xml:space="preserve"> = educational qualification </t>
    </r>
    <r>
      <rPr>
        <i/>
        <sz val="10"/>
        <rFont val="Arial"/>
        <family val="2"/>
      </rPr>
      <t>(titolo di studio)</t>
    </r>
    <r>
      <rPr>
        <sz val="10"/>
        <rFont val="Arial"/>
        <family val="2"/>
      </rPr>
      <t>.</t>
    </r>
  </si>
  <si>
    <r>
      <t xml:space="preserve">1 none </t>
    </r>
    <r>
      <rPr>
        <i/>
        <sz val="10"/>
        <rFont val="Arial"/>
        <family val="2"/>
      </rPr>
      <t>(nessuno)</t>
    </r>
    <r>
      <rPr>
        <sz val="10"/>
        <rFont val="Arial"/>
        <family val="2"/>
      </rPr>
      <t xml:space="preserve">
2 elementary school </t>
    </r>
    <r>
      <rPr>
        <i/>
        <sz val="10"/>
        <rFont val="Arial"/>
        <family val="2"/>
      </rPr>
      <t>(licenza elementare)</t>
    </r>
    <r>
      <rPr>
        <sz val="10"/>
        <rFont val="Arial"/>
        <family val="2"/>
      </rPr>
      <t xml:space="preserve">
3 middle school </t>
    </r>
    <r>
      <rPr>
        <i/>
        <sz val="10"/>
        <rFont val="Arial"/>
        <family val="2"/>
      </rPr>
      <t>(medie inferiori)</t>
    </r>
    <r>
      <rPr>
        <sz val="10"/>
        <rFont val="Arial"/>
        <family val="2"/>
      </rPr>
      <t xml:space="preserve">
4 high school </t>
    </r>
    <r>
      <rPr>
        <i/>
        <sz val="10"/>
        <rFont val="Arial"/>
        <family val="2"/>
      </rPr>
      <t>(medie superiori)</t>
    </r>
    <r>
      <rPr>
        <sz val="10"/>
        <rFont val="Arial"/>
        <family val="2"/>
      </rPr>
      <t xml:space="preserve">
5 bachelor's degree </t>
    </r>
    <r>
      <rPr>
        <i/>
        <sz val="10"/>
        <rFont val="Arial"/>
        <family val="2"/>
      </rPr>
      <t>(laurea)</t>
    </r>
    <r>
      <rPr>
        <sz val="10"/>
        <rFont val="Arial"/>
        <family val="2"/>
      </rPr>
      <t xml:space="preserve">
6 post-graduate qualification </t>
    </r>
    <r>
      <rPr>
        <i/>
        <sz val="10"/>
        <rFont val="Arial"/>
        <family val="2"/>
      </rPr>
      <t>(specializzazione post-laurea)</t>
    </r>
  </si>
  <si>
    <r>
      <t xml:space="preserve">PLFS = </t>
    </r>
    <r>
      <rPr>
        <i/>
        <sz val="10"/>
        <rFont val="Arial"/>
        <family val="2"/>
      </rPr>
      <t xml:space="preserve">qualp3 </t>
    </r>
    <r>
      <rPr>
        <sz val="10"/>
        <rFont val="Arial"/>
        <family val="2"/>
      </rPr>
      <t xml:space="preserve">if </t>
    </r>
    <r>
      <rPr>
        <i/>
        <sz val="10"/>
        <rFont val="Arial"/>
        <family val="2"/>
      </rPr>
      <t>qualp3</t>
    </r>
    <r>
      <rPr>
        <sz val="10"/>
        <rFont val="Arial"/>
        <family val="2"/>
      </rPr>
      <t xml:space="preserve">&lt;3, else 
PLFS = </t>
    </r>
    <r>
      <rPr>
        <i/>
        <sz val="10"/>
        <rFont val="Arial"/>
        <family val="2"/>
      </rPr>
      <t>nonoc</t>
    </r>
    <r>
      <rPr>
        <sz val="10"/>
        <rFont val="Arial"/>
        <family val="2"/>
      </rPr>
      <t xml:space="preserve"> + 2 if </t>
    </r>
    <r>
      <rPr>
        <i/>
        <sz val="10"/>
        <rFont val="Arial"/>
        <family val="2"/>
      </rPr>
      <t>qualp3</t>
    </r>
    <r>
      <rPr>
        <sz val="10"/>
        <rFont val="Arial"/>
        <family val="2"/>
      </rPr>
      <t xml:space="preserve">=3 &amp; </t>
    </r>
    <r>
      <rPr>
        <i/>
        <sz val="10"/>
        <rFont val="Arial"/>
        <family val="2"/>
      </rPr>
      <t>nonocc</t>
    </r>
    <r>
      <rPr>
        <sz val="10"/>
        <rFont val="Arial"/>
        <family val="2"/>
      </rPr>
      <t xml:space="preserve">&gt;0,
where </t>
    </r>
    <r>
      <rPr>
        <i/>
        <sz val="10"/>
        <rFont val="Arial"/>
        <family val="2"/>
      </rPr>
      <t>qualp3</t>
    </r>
    <r>
      <rPr>
        <sz val="10"/>
        <rFont val="Arial"/>
        <family val="2"/>
      </rPr>
      <t xml:space="preserve"> = main emloyment, work status </t>
    </r>
    <r>
      <rPr>
        <i/>
        <sz val="10"/>
        <rFont val="Arial"/>
        <family val="2"/>
      </rPr>
      <t>(occupazione principale, ripartizione per condizione professionale)</t>
    </r>
    <r>
      <rPr>
        <sz val="10"/>
        <rFont val="Arial"/>
        <family val="2"/>
      </rPr>
      <t xml:space="preserve">,
</t>
    </r>
    <r>
      <rPr>
        <i/>
        <sz val="10"/>
        <rFont val="Arial"/>
        <family val="2"/>
      </rPr>
      <t>nonoc</t>
    </r>
    <r>
      <rPr>
        <sz val="10"/>
        <rFont val="Arial"/>
        <family val="2"/>
      </rPr>
      <t xml:space="preserve"> = not employed </t>
    </r>
    <r>
      <rPr>
        <i/>
        <sz val="10"/>
        <rFont val="Arial"/>
        <family val="2"/>
      </rPr>
      <t>(ripartizione delle condizioni non professionali)</t>
    </r>
    <r>
      <rPr>
        <sz val="10"/>
        <rFont val="Arial"/>
        <family val="2"/>
      </rPr>
      <t>.</t>
    </r>
  </si>
  <si>
    <r>
      <t xml:space="preserve">PACTIV = </t>
    </r>
    <r>
      <rPr>
        <i/>
        <sz val="10"/>
        <rFont val="Arial"/>
        <family val="2"/>
      </rPr>
      <t>qualp10</t>
    </r>
    <r>
      <rPr>
        <sz val="10"/>
        <rFont val="Arial"/>
        <family val="2"/>
      </rPr>
      <t xml:space="preserve">, 
where </t>
    </r>
    <r>
      <rPr>
        <i/>
        <sz val="10"/>
        <rFont val="Arial"/>
        <family val="2"/>
      </rPr>
      <t xml:space="preserve">qualp10 </t>
    </r>
    <r>
      <rPr>
        <sz val="10"/>
        <rFont val="Arial"/>
        <family val="2"/>
      </rPr>
      <t xml:space="preserve">= main employment, work status </t>
    </r>
    <r>
      <rPr>
        <i/>
        <sz val="10"/>
        <rFont val="Arial"/>
        <family val="2"/>
      </rPr>
      <t>(occupazione principale, ripartizione per condizione professionale)</t>
    </r>
    <r>
      <rPr>
        <sz val="10"/>
        <rFont val="Arial"/>
        <family val="2"/>
      </rPr>
      <t>.</t>
    </r>
  </si>
  <si>
    <r>
      <t xml:space="preserve">PIND = </t>
    </r>
    <r>
      <rPr>
        <i/>
        <sz val="10"/>
        <rFont val="Arial"/>
        <family val="2"/>
      </rPr>
      <t>settp11</t>
    </r>
    <r>
      <rPr>
        <sz val="10"/>
        <rFont val="Arial"/>
        <family val="2"/>
      </rPr>
      <t xml:space="preserve">,
where </t>
    </r>
    <r>
      <rPr>
        <i/>
        <sz val="10"/>
        <rFont val="Arial"/>
        <family val="2"/>
      </rPr>
      <t>settp11</t>
    </r>
    <r>
      <rPr>
        <sz val="10"/>
        <rFont val="Arial"/>
        <family val="2"/>
      </rPr>
      <t xml:space="preserve"> = main employment, branch of activity </t>
    </r>
    <r>
      <rPr>
        <i/>
        <sz val="10"/>
        <rFont val="Arial"/>
        <family val="2"/>
      </rPr>
      <t>(occupazione principale, ripartizione per settore di attività economica)</t>
    </r>
    <r>
      <rPr>
        <sz val="10"/>
        <rFont val="Arial"/>
        <family val="2"/>
      </rPr>
      <t>.</t>
    </r>
  </si>
  <si>
    <t>0 not working
1 agriculture
2 manufacturing
3 building and construction
4 wholesale and retail trade, lodging and catering serv.
5 transport and communications
6 services of credit and insurance institutions
7 real estate &amp; renting serv., other prof. &amp; buis. actvities
8 domestic services and other private services
9 general gov., defence, educ., health &amp; oth. publ. serv.
10 extra-territorial org. and entities</t>
  </si>
  <si>
    <t>0 not working
1 private sector
2 public sector</t>
  </si>
  <si>
    <r>
      <t xml:space="preserve">Original historical activity level employment data </t>
    </r>
    <r>
      <rPr>
        <i/>
        <sz val="10"/>
        <rFont val="Arial"/>
        <family val="2"/>
      </rPr>
      <t xml:space="preserve">(ldip1995, linb1995, linc1995 </t>
    </r>
    <r>
      <rPr>
        <sz val="10"/>
        <rFont val="Arial"/>
        <family val="2"/>
      </rPr>
      <t xml:space="preserve">&amp; </t>
    </r>
    <r>
      <rPr>
        <i/>
        <sz val="10"/>
        <rFont val="Arial"/>
        <family val="2"/>
      </rPr>
      <t>lind1995)</t>
    </r>
  </si>
  <si>
    <r>
      <t xml:space="preserve">PHOURS = oretotdip + oretotb + oretotc + oretotd,
where oretotdip = number of hours worked on average per week (incl. overtime) / payroll employment [intermediate variable ceated by LIS on the basis of </t>
    </r>
    <r>
      <rPr>
        <i/>
        <sz val="10"/>
        <rFont val="Arial"/>
        <family val="2"/>
      </rPr>
      <t>oretot</t>
    </r>
    <r>
      <rPr>
        <sz val="10"/>
        <rFont val="Arial"/>
        <family val="2"/>
      </rPr>
      <t xml:space="preserve"> from </t>
    </r>
    <r>
      <rPr>
        <i/>
        <sz val="10"/>
        <rFont val="Arial"/>
        <family val="2"/>
      </rPr>
      <t>ldip1995</t>
    </r>
    <r>
      <rPr>
        <sz val="10"/>
        <rFont val="Arial"/>
        <family val="2"/>
      </rPr>
      <t xml:space="preserve">)],
oretotb = number of hours worked on average per week (incl. overtime) / self-emlp &lt;20 empl. [intermediate variable ceated by LIS on the basis of </t>
    </r>
    <r>
      <rPr>
        <i/>
        <sz val="10"/>
        <rFont val="Arial"/>
        <family val="2"/>
      </rPr>
      <t>oretot</t>
    </r>
    <r>
      <rPr>
        <sz val="10"/>
        <rFont val="Arial"/>
        <family val="2"/>
      </rPr>
      <t xml:space="preserve"> from </t>
    </r>
    <r>
      <rPr>
        <i/>
        <sz val="10"/>
        <rFont val="Arial"/>
        <family val="2"/>
      </rPr>
      <t>linb1995</t>
    </r>
    <r>
      <rPr>
        <sz val="10"/>
        <rFont val="Arial"/>
        <family val="2"/>
      </rPr>
      <t xml:space="preserve">)],
oretotc = number of hours worked on average per week (incl. overtime) / self-emlp. &gt;20 empl. [intermediate variable ceated by LIS on the basis of </t>
    </r>
    <r>
      <rPr>
        <i/>
        <sz val="10"/>
        <rFont val="Arial"/>
        <family val="2"/>
      </rPr>
      <t>oretot</t>
    </r>
    <r>
      <rPr>
        <sz val="10"/>
        <rFont val="Arial"/>
        <family val="2"/>
      </rPr>
      <t xml:space="preserve"> from </t>
    </r>
    <r>
      <rPr>
        <i/>
        <sz val="10"/>
        <rFont val="Arial"/>
        <family val="2"/>
      </rPr>
      <t>linc1995</t>
    </r>
    <r>
      <rPr>
        <sz val="10"/>
        <rFont val="Arial"/>
        <family val="2"/>
      </rPr>
      <t xml:space="preserve">)],
oretotd = number of hours worked on average per week (incl. overtime) / family buisness [intermediate variable ceated by LIS on the basis of </t>
    </r>
    <r>
      <rPr>
        <i/>
        <sz val="10"/>
        <rFont val="Arial"/>
        <family val="2"/>
      </rPr>
      <t>oretot1</t>
    </r>
    <r>
      <rPr>
        <sz val="10"/>
        <rFont val="Arial"/>
        <family val="2"/>
      </rPr>
      <t xml:space="preserve"> to </t>
    </r>
    <r>
      <rPr>
        <i/>
        <sz val="10"/>
        <rFont val="Arial"/>
        <family val="2"/>
      </rPr>
      <t>oretot6</t>
    </r>
    <r>
      <rPr>
        <sz val="10"/>
        <rFont val="Arial"/>
        <family val="2"/>
      </rPr>
      <t xml:space="preserve"> from </t>
    </r>
    <r>
      <rPr>
        <i/>
        <sz val="10"/>
        <rFont val="Arial"/>
        <family val="2"/>
      </rPr>
      <t>lind1995</t>
    </r>
    <r>
      <rPr>
        <sz val="10"/>
        <rFont val="Arial"/>
        <family val="2"/>
      </rPr>
      <t>)].</t>
    </r>
  </si>
  <si>
    <t>Missing values and not applicable (not engaged in any activity) = sysmis.</t>
  </si>
  <si>
    <t>Missing values and not applicable (not engaged in any part-time regular activity) = sysmis.</t>
  </si>
  <si>
    <t>Missing values and not applicable (not engaged in any full-time regular activity) = sysmis.</t>
  </si>
  <si>
    <r>
      <t xml:space="preserve">Information at the household level is constructed only for all types of pensions (variable </t>
    </r>
    <r>
      <rPr>
        <i/>
        <sz val="10"/>
        <rFont val="Arial"/>
        <family val="2"/>
      </rPr>
      <t>ytp</t>
    </r>
    <r>
      <rPr>
        <sz val="10"/>
        <rFont val="Arial"/>
        <family val="2"/>
      </rPr>
      <t>), so pension variables are constructed from the more detailed individual level variables.
Including pensions from foreign entities.</t>
    </r>
  </si>
  <si>
    <r>
      <t xml:space="preserve">Information at the household level is constructed only for all types of pensions (variable </t>
    </r>
    <r>
      <rPr>
        <i/>
        <sz val="10"/>
        <rFont val="Arial"/>
        <family val="2"/>
      </rPr>
      <t>ytp</t>
    </r>
    <r>
      <rPr>
        <sz val="10"/>
        <rFont val="Arial"/>
        <family val="2"/>
      </rPr>
      <t>), so pension variables are constructed from the more detailed individual level variables.
Including old-age, long-service and survivor's pensions from the National Welfare Institute for the Protection of Public Administration (</t>
    </r>
    <r>
      <rPr>
        <i/>
        <sz val="10"/>
        <rFont val="Arial"/>
        <family val="2"/>
      </rPr>
      <t>INPDAP - Istituto Nazionale della Previdenza delle Amministrazioni Pubbliche</t>
    </r>
    <r>
      <rPr>
        <sz val="10"/>
        <rFont val="Arial"/>
        <family val="2"/>
      </rPr>
      <t xml:space="preserve"> - former social security entities run by the Treasury).</t>
    </r>
  </si>
  <si>
    <r>
      <t>PDISABL = 1 if [sum(</t>
    </r>
    <r>
      <rPr>
        <i/>
        <sz val="10"/>
        <rFont val="Arial"/>
        <family val="2"/>
      </rPr>
      <t>tpens*mesip + arret</t>
    </r>
    <r>
      <rPr>
        <sz val="10"/>
        <rFont val="Arial"/>
        <family val="2"/>
      </rPr>
      <t xml:space="preserve">) over pensions per individual] for </t>
    </r>
    <r>
      <rPr>
        <i/>
        <sz val="10"/>
        <rFont val="Arial"/>
        <family val="2"/>
      </rPr>
      <t>tipopen</t>
    </r>
    <r>
      <rPr>
        <sz val="10"/>
        <rFont val="Arial"/>
        <family val="2"/>
      </rPr>
      <t xml:space="preserve">=2, 6 or 11, 
else PDISABL = 0,
where where </t>
    </r>
    <r>
      <rPr>
        <i/>
        <sz val="10"/>
        <rFont val="Arial"/>
        <family val="2"/>
      </rPr>
      <t>tpens</t>
    </r>
    <r>
      <rPr>
        <sz val="10"/>
        <rFont val="Arial"/>
        <family val="2"/>
      </rPr>
      <t xml:space="preserve"> = pension benefits net of tax per month </t>
    </r>
    <r>
      <rPr>
        <i/>
        <sz val="10"/>
        <rFont val="Arial"/>
        <family val="2"/>
      </rPr>
      <t>(importo mensile della pensione al netto delle imposte)</t>
    </r>
    <r>
      <rPr>
        <sz val="10"/>
        <rFont val="Arial"/>
        <family val="2"/>
      </rPr>
      <t xml:space="preserve">,
</t>
    </r>
    <r>
      <rPr>
        <i/>
        <sz val="10"/>
        <rFont val="Arial"/>
        <family val="2"/>
      </rPr>
      <t>mesip</t>
    </r>
    <r>
      <rPr>
        <sz val="10"/>
        <rFont val="Arial"/>
        <family val="2"/>
      </rPr>
      <t xml:space="preserve"> = monthly payments received </t>
    </r>
    <r>
      <rPr>
        <i/>
        <sz val="10"/>
        <rFont val="Arial"/>
        <family val="2"/>
      </rPr>
      <t>(numero di mensilità percepite)</t>
    </r>
    <r>
      <rPr>
        <sz val="10"/>
        <rFont val="Arial"/>
        <family val="2"/>
      </rPr>
      <t xml:space="preserve">,
</t>
    </r>
    <r>
      <rPr>
        <i/>
        <sz val="10"/>
        <rFont val="Arial"/>
        <family val="2"/>
      </rPr>
      <t>arret</t>
    </r>
    <r>
      <rPr>
        <sz val="10"/>
        <rFont val="Arial"/>
        <family val="2"/>
      </rPr>
      <t xml:space="preserve"> = amount of pension arrears received during the year </t>
    </r>
    <r>
      <rPr>
        <i/>
        <sz val="10"/>
        <rFont val="Arial"/>
        <family val="2"/>
      </rPr>
      <t>(valore degli arretrati di pensione percepiti nell'anno)</t>
    </r>
    <r>
      <rPr>
        <sz val="10"/>
        <rFont val="Arial"/>
        <family val="2"/>
      </rPr>
      <t xml:space="preserve">,
</t>
    </r>
    <r>
      <rPr>
        <i/>
        <sz val="10"/>
        <rFont val="Arial"/>
        <family val="2"/>
      </rPr>
      <t>tipopens</t>
    </r>
    <r>
      <rPr>
        <sz val="10"/>
        <rFont val="Arial"/>
        <family val="2"/>
      </rPr>
      <t xml:space="preserve"> = type of pension </t>
    </r>
    <r>
      <rPr>
        <i/>
        <sz val="10"/>
        <rFont val="Arial"/>
        <family val="2"/>
      </rPr>
      <t>(tipo di pensione)</t>
    </r>
    <r>
      <rPr>
        <sz val="10"/>
        <rFont val="Arial"/>
        <family val="2"/>
      </rPr>
      <t xml:space="preserve"> [2: INPS - disability </t>
    </r>
    <r>
      <rPr>
        <i/>
        <sz val="10"/>
        <rFont val="Arial"/>
        <family val="2"/>
      </rPr>
      <t>(INPS - invalidità)</t>
    </r>
    <r>
      <rPr>
        <sz val="10"/>
        <rFont val="Arial"/>
        <family val="2"/>
      </rPr>
      <t xml:space="preserve">; 6: INPDAP - disability </t>
    </r>
    <r>
      <rPr>
        <i/>
        <sz val="10"/>
        <rFont val="Arial"/>
        <family val="2"/>
      </rPr>
      <t>(INPDAP - invalidità)</t>
    </r>
    <r>
      <rPr>
        <sz val="10"/>
        <rFont val="Arial"/>
        <family val="2"/>
      </rPr>
      <t xml:space="preserve">; 11: State - disability </t>
    </r>
    <r>
      <rPr>
        <i/>
        <sz val="10"/>
        <rFont val="Arial"/>
        <family val="2"/>
      </rPr>
      <t>(Stato - invalidità)</t>
    </r>
    <r>
      <rPr>
        <sz val="10"/>
        <rFont val="Arial"/>
        <family val="2"/>
      </rPr>
      <t>].</t>
    </r>
  </si>
  <si>
    <r>
      <t xml:space="preserve">The original variable </t>
    </r>
    <r>
      <rPr>
        <i/>
        <sz val="10"/>
        <rFont val="Arial"/>
        <family val="2"/>
      </rPr>
      <t>yl</t>
    </r>
    <r>
      <rPr>
        <sz val="10"/>
        <rFont val="Arial"/>
        <family val="2"/>
      </rPr>
      <t xml:space="preserve"> includes net wages and salaries (see V1NET) as well as fringe benefits (see V6).
The original variable </t>
    </r>
    <r>
      <rPr>
        <i/>
        <sz val="10"/>
        <rFont val="Arial"/>
        <family val="2"/>
      </rPr>
      <t>ym</t>
    </r>
    <r>
      <rPr>
        <sz val="10"/>
        <rFont val="Arial"/>
        <family val="2"/>
      </rPr>
      <t xml:space="preserve"> includes income from self-employment minus depreciation plus entrepreunerial income (profits and dividends) for those actually working in the enterprise (see V4 and V5).</t>
    </r>
  </si>
  <si>
    <t>D27 = sum(iD27) over individuals,
where iD27=1 if (PAGE&lt;18 &amp; PREL~=1 or 2 &amp; PMART=1 or missing), otherwise iD27=0.</t>
  </si>
  <si>
    <r>
      <t xml:space="preserve">V1NET = </t>
    </r>
    <r>
      <rPr>
        <i/>
        <sz val="10"/>
        <rFont val="Arial"/>
        <family val="2"/>
      </rPr>
      <t>yl1</t>
    </r>
    <r>
      <rPr>
        <sz val="10"/>
        <rFont val="Arial"/>
        <family val="2"/>
      </rPr>
      <t xml:space="preserve">,
where </t>
    </r>
    <r>
      <rPr>
        <i/>
        <sz val="10"/>
        <rFont val="Arial"/>
        <family val="2"/>
      </rPr>
      <t>yl1</t>
    </r>
    <r>
      <rPr>
        <sz val="10"/>
        <rFont val="Arial"/>
        <family val="2"/>
      </rPr>
      <t xml:space="preserve"> = net wages and salaries </t>
    </r>
    <r>
      <rPr>
        <i/>
        <sz val="10"/>
        <rFont val="Arial"/>
        <family val="2"/>
      </rPr>
      <t>(retribuzione netta)</t>
    </r>
    <r>
      <rPr>
        <sz val="10"/>
        <rFont val="Arial"/>
        <family val="2"/>
      </rPr>
      <t>.</t>
    </r>
  </si>
  <si>
    <r>
      <t xml:space="preserve">V6 = </t>
    </r>
    <r>
      <rPr>
        <i/>
        <sz val="10"/>
        <rFont val="Arial"/>
        <family val="2"/>
      </rPr>
      <t>yl2</t>
    </r>
    <r>
      <rPr>
        <sz val="10"/>
        <rFont val="Arial"/>
        <family val="2"/>
      </rPr>
      <t xml:space="preserve">,
where </t>
    </r>
    <r>
      <rPr>
        <i/>
        <sz val="10"/>
        <rFont val="Arial"/>
        <family val="2"/>
      </rPr>
      <t>yl2</t>
    </r>
    <r>
      <rPr>
        <sz val="10"/>
        <rFont val="Arial"/>
        <family val="2"/>
      </rPr>
      <t xml:space="preserve"> = cash value of fringe benefits </t>
    </r>
    <r>
      <rPr>
        <i/>
        <sz val="10"/>
        <rFont val="Arial"/>
        <family val="2"/>
      </rPr>
      <t>(integrazioni non monetarie)</t>
    </r>
    <r>
      <rPr>
        <sz val="10"/>
        <rFont val="Arial"/>
        <family val="2"/>
      </rPr>
      <t>.</t>
    </r>
  </si>
  <si>
    <t>V21 = V21S1 + V21S3 + V21SR.</t>
  </si>
  <si>
    <r>
      <t>Aggregated over individuals [from original annual individual level transfer data (</t>
    </r>
    <r>
      <rPr>
        <i/>
        <sz val="10"/>
        <rFont val="Arial"/>
        <family val="2"/>
      </rPr>
      <t>allb6</t>
    </r>
    <r>
      <rPr>
        <sz val="10"/>
        <rFont val="Arial"/>
        <family val="2"/>
      </rPr>
      <t>)]</t>
    </r>
  </si>
  <si>
    <t>See comment for PUNEMP.</t>
  </si>
  <si>
    <r>
      <t xml:space="preserve">V24S2 = sum(iV24S2) over individuals in household,
where iV24S2 = </t>
    </r>
    <r>
      <rPr>
        <i/>
        <sz val="10"/>
        <rFont val="Arial"/>
        <family val="2"/>
      </rPr>
      <t>bors</t>
    </r>
    <r>
      <rPr>
        <sz val="10"/>
        <rFont val="Arial"/>
        <family val="2"/>
      </rPr>
      <t xml:space="preserve">,
and where </t>
    </r>
    <r>
      <rPr>
        <i/>
        <sz val="10"/>
        <rFont val="Arial"/>
        <family val="2"/>
      </rPr>
      <t>bors</t>
    </r>
    <r>
      <rPr>
        <sz val="10"/>
        <rFont val="Arial"/>
        <family val="2"/>
      </rPr>
      <t xml:space="preserve"> = student scholarships </t>
    </r>
    <r>
      <rPr>
        <i/>
        <sz val="10"/>
        <rFont val="Arial"/>
        <family val="2"/>
      </rPr>
      <t>(borsa di studio)</t>
    </r>
    <r>
      <rPr>
        <sz val="10"/>
        <rFont val="Arial"/>
        <family val="2"/>
      </rPr>
      <t>.</t>
    </r>
  </si>
  <si>
    <r>
      <t xml:space="preserve">V25S1 = sum(iV25S1) over individuals in household,
where iV25S1 = </t>
    </r>
    <r>
      <rPr>
        <i/>
        <sz val="10"/>
        <rFont val="Arial"/>
        <family val="2"/>
      </rPr>
      <t>ytc1 + ytc2 + ytc3 + ytc4</t>
    </r>
    <r>
      <rPr>
        <sz val="10"/>
        <rFont val="Arial"/>
        <family val="2"/>
      </rPr>
      <t xml:space="preserve">,
and where </t>
    </r>
    <r>
      <rPr>
        <i/>
        <sz val="10"/>
        <rFont val="Arial"/>
        <family val="2"/>
      </rPr>
      <t>ytc1</t>
    </r>
    <r>
      <rPr>
        <sz val="10"/>
        <rFont val="Arial"/>
        <family val="2"/>
      </rPr>
      <t xml:space="preserve"> = economic support from central government </t>
    </r>
    <r>
      <rPr>
        <i/>
        <sz val="10"/>
        <rFont val="Arial"/>
        <family val="2"/>
      </rPr>
      <t>(assistenza economica da amministratzioni pubbliche centrali)</t>
    </r>
    <r>
      <rPr>
        <sz val="10"/>
        <rFont val="Arial"/>
        <family val="2"/>
      </rPr>
      <t xml:space="preserve">,
</t>
    </r>
    <r>
      <rPr>
        <i/>
        <sz val="10"/>
        <rFont val="Arial"/>
        <family val="2"/>
      </rPr>
      <t>ytc2</t>
    </r>
    <r>
      <rPr>
        <sz val="10"/>
        <rFont val="Arial"/>
        <family val="2"/>
      </rPr>
      <t xml:space="preserve"> = economic support from regional government </t>
    </r>
    <r>
      <rPr>
        <i/>
        <sz val="10"/>
        <rFont val="Arial"/>
        <family val="2"/>
      </rPr>
      <t>(assistenza economica da amministratzioni regionali)</t>
    </r>
    <r>
      <rPr>
        <sz val="10"/>
        <rFont val="Arial"/>
        <family val="2"/>
      </rPr>
      <t xml:space="preserve">,
</t>
    </r>
    <r>
      <rPr>
        <i/>
        <sz val="10"/>
        <rFont val="Arial"/>
        <family val="2"/>
      </rPr>
      <t>ytc3</t>
    </r>
    <r>
      <rPr>
        <sz val="10"/>
        <rFont val="Arial"/>
        <family val="2"/>
      </rPr>
      <t xml:space="preserve"> = economic support from provincial government </t>
    </r>
    <r>
      <rPr>
        <i/>
        <sz val="10"/>
        <rFont val="Arial"/>
        <family val="2"/>
      </rPr>
      <t>(assistenza economica da amministratzioni provinciali)</t>
    </r>
    <r>
      <rPr>
        <sz val="10"/>
        <rFont val="Arial"/>
        <family val="2"/>
      </rPr>
      <t xml:space="preserve">,
</t>
    </r>
    <r>
      <rPr>
        <i/>
        <sz val="10"/>
        <rFont val="Arial"/>
        <family val="2"/>
      </rPr>
      <t>ytc4</t>
    </r>
    <r>
      <rPr>
        <sz val="10"/>
        <rFont val="Arial"/>
        <family val="2"/>
      </rPr>
      <t xml:space="preserve"> = economic support from municipal government </t>
    </r>
    <r>
      <rPr>
        <i/>
        <sz val="10"/>
        <rFont val="Arial"/>
        <family val="2"/>
      </rPr>
      <t>(assistenza economica da amministratzioni comunali).</t>
    </r>
  </si>
  <si>
    <t>V32 = V32SR.</t>
  </si>
  <si>
    <t>V33 = sum(iV33) over individuals in household,
where iV33 = PPUBPEN.</t>
  </si>
  <si>
    <r>
      <t xml:space="preserve">V34 = sum(iV34) over individuals in household,
where iV34 = </t>
    </r>
    <r>
      <rPr>
        <i/>
        <sz val="10"/>
        <rFont val="Arial"/>
        <family val="2"/>
      </rPr>
      <t>ytd3</t>
    </r>
    <r>
      <rPr>
        <sz val="10"/>
        <rFont val="Arial"/>
        <family val="2"/>
      </rPr>
      <t xml:space="preserve">,
and where </t>
    </r>
    <r>
      <rPr>
        <i/>
        <sz val="10"/>
        <rFont val="Arial"/>
        <family val="2"/>
      </rPr>
      <t>ytd3</t>
    </r>
    <r>
      <rPr>
        <sz val="10"/>
        <rFont val="Arial"/>
        <family val="2"/>
      </rPr>
      <t xml:space="preserve"> = alimony </t>
    </r>
    <r>
      <rPr>
        <i/>
        <sz val="10"/>
        <rFont val="Arial"/>
        <family val="2"/>
      </rPr>
      <t>(assegni per gli alimenti)</t>
    </r>
    <r>
      <rPr>
        <i/>
        <sz val="10"/>
        <rFont val="Arial"/>
        <family val="2"/>
      </rPr>
      <t>.</t>
    </r>
  </si>
  <si>
    <r>
      <t xml:space="preserve">V35S1 = sum(iV35S1) over individuals in household,
where iV35S1 = </t>
    </r>
    <r>
      <rPr>
        <i/>
        <sz val="10"/>
        <rFont val="Arial"/>
        <family val="2"/>
      </rPr>
      <t>ytd2</t>
    </r>
    <r>
      <rPr>
        <sz val="10"/>
        <rFont val="Arial"/>
        <family val="2"/>
      </rPr>
      <t xml:space="preserve">,
and where </t>
    </r>
    <r>
      <rPr>
        <i/>
        <sz val="10"/>
        <rFont val="Arial"/>
        <family val="2"/>
      </rPr>
      <t>ytd2</t>
    </r>
    <r>
      <rPr>
        <sz val="10"/>
        <rFont val="Arial"/>
        <family val="2"/>
      </rPr>
      <t xml:space="preserve"> = gifts or cash from friends or relatives not living in the household </t>
    </r>
    <r>
      <rPr>
        <i/>
        <sz val="10"/>
        <rFont val="Arial"/>
        <family val="2"/>
      </rPr>
      <t>(regali/contributi in denaro da parenti o amici non conviventi).</t>
    </r>
  </si>
  <si>
    <r>
      <t xml:space="preserve">V35S2 = sum(iV35S2) over individuals in household,
where iV35S2 = </t>
    </r>
    <r>
      <rPr>
        <i/>
        <sz val="10"/>
        <rFont val="Arial"/>
        <family val="2"/>
      </rPr>
      <t>ytc7</t>
    </r>
    <r>
      <rPr>
        <sz val="10"/>
        <rFont val="Arial"/>
        <family val="2"/>
      </rPr>
      <t xml:space="preserve">,
and where </t>
    </r>
    <r>
      <rPr>
        <i/>
        <sz val="10"/>
        <rFont val="Arial"/>
        <family val="2"/>
      </rPr>
      <t>ytc7</t>
    </r>
    <r>
      <rPr>
        <sz val="10"/>
        <rFont val="Arial"/>
        <family val="2"/>
      </rPr>
      <t xml:space="preserve"> = economic support from private social institutions </t>
    </r>
    <r>
      <rPr>
        <i/>
        <sz val="10"/>
        <rFont val="Arial"/>
        <family val="2"/>
      </rPr>
      <t>(assistenza economica da istituzioni sociali private).</t>
    </r>
  </si>
  <si>
    <r>
      <t xml:space="preserve">V36 = sum(iV36) over individuals in household,
where iV36 = </t>
    </r>
    <r>
      <rPr>
        <i/>
        <sz val="10"/>
        <rFont val="Arial"/>
        <family val="2"/>
      </rPr>
      <t>ytd4</t>
    </r>
    <r>
      <rPr>
        <sz val="10"/>
        <rFont val="Arial"/>
        <family val="2"/>
      </rPr>
      <t xml:space="preserve">,
and where </t>
    </r>
    <r>
      <rPr>
        <i/>
        <sz val="10"/>
        <rFont val="Arial"/>
        <family val="2"/>
      </rPr>
      <t>ytd4</t>
    </r>
    <r>
      <rPr>
        <sz val="10"/>
        <rFont val="Arial"/>
        <family val="2"/>
      </rPr>
      <t xml:space="preserve"> = other income </t>
    </r>
    <r>
      <rPr>
        <i/>
        <sz val="10"/>
        <rFont val="Arial"/>
        <family val="2"/>
      </rPr>
      <t>(altre entrate).</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</si>
</sst>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s>
  <fonts count="14">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Tahoma"/>
      <family val="0"/>
    </font>
    <font>
      <sz val="8"/>
      <name val="Arial"/>
      <family val="2"/>
    </font>
    <font>
      <b/>
      <sz val="8"/>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vertical="top"/>
    </xf>
    <xf numFmtId="0" fontId="0" fillId="0" borderId="1" xfId="0" applyFont="1" applyBorder="1" applyAlignment="1">
      <alignment horizontal="left" vertical="top"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1" fillId="0" borderId="1" xfId="0" applyFont="1" applyBorder="1" applyAlignment="1">
      <alignment horizontal="left" wrapText="1"/>
    </xf>
    <xf numFmtId="0" fontId="2" fillId="0" borderId="1" xfId="0" applyFont="1" applyBorder="1" applyAlignment="1">
      <alignment horizontal="center" wrapText="1"/>
    </xf>
    <xf numFmtId="0" fontId="0" fillId="0" borderId="0" xfId="0" applyAlignment="1">
      <alignment/>
    </xf>
    <xf numFmtId="0" fontId="2" fillId="0" borderId="3" xfId="0" applyFont="1" applyFill="1" applyBorder="1" applyAlignment="1">
      <alignment horizontal="left"/>
    </xf>
    <xf numFmtId="0" fontId="2" fillId="0" borderId="4" xfId="0" applyFont="1" applyBorder="1" applyAlignment="1">
      <alignment horizontal="centerContinuous" wrapText="1"/>
    </xf>
    <xf numFmtId="0" fontId="2" fillId="0" borderId="1" xfId="0" applyFont="1" applyBorder="1" applyAlignment="1">
      <alignment horizontal="centerContinuous" wrapText="1"/>
    </xf>
    <xf numFmtId="0" fontId="2" fillId="0" borderId="4" xfId="0" applyFont="1" applyBorder="1" applyAlignment="1">
      <alignment horizontal="center" wrapText="1"/>
    </xf>
    <xf numFmtId="0" fontId="2" fillId="0" borderId="5" xfId="0" applyFont="1" applyBorder="1" applyAlignment="1">
      <alignment horizontal="centerContinuous" wrapText="1"/>
    </xf>
    <xf numFmtId="0" fontId="0" fillId="0" borderId="1" xfId="0" applyBorder="1" applyAlignment="1">
      <alignment/>
    </xf>
    <xf numFmtId="0" fontId="2" fillId="0" borderId="1" xfId="0" applyFont="1" applyBorder="1" applyAlignment="1">
      <alignment horizontal="left" wrapText="1"/>
    </xf>
    <xf numFmtId="0" fontId="2" fillId="0" borderId="5" xfId="0" applyFont="1" applyBorder="1" applyAlignment="1">
      <alignment horizontal="left" wrapText="1"/>
    </xf>
    <xf numFmtId="0" fontId="10" fillId="0" borderId="1" xfId="0" applyFont="1" applyBorder="1" applyAlignment="1">
      <alignment horizontal="centerContinuous" wrapText="1"/>
    </xf>
    <xf numFmtId="0" fontId="4" fillId="0" borderId="1" xfId="0" applyFont="1" applyFill="1" applyBorder="1" applyAlignment="1">
      <alignment horizontal="center" wrapText="1"/>
    </xf>
    <xf numFmtId="0" fontId="1" fillId="0" borderId="1" xfId="0" applyFont="1" applyBorder="1" applyAlignment="1">
      <alignment horizontal="center"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0" fillId="0" borderId="1" xfId="0" applyNumberFormat="1" applyFont="1" applyBorder="1" applyAlignment="1">
      <alignment horizontal="right" wrapText="1"/>
    </xf>
    <xf numFmtId="0" fontId="0" fillId="0" borderId="1" xfId="0" applyNumberFormat="1" applyBorder="1" applyAlignment="1">
      <alignment horizontal="right"/>
    </xf>
    <xf numFmtId="0" fontId="5" fillId="0" borderId="1" xfId="0" applyFont="1" applyBorder="1" applyAlignment="1">
      <alignment horizontal="left" wrapText="1"/>
    </xf>
    <xf numFmtId="0" fontId="5" fillId="0" borderId="4" xfId="0" applyFont="1" applyBorder="1" applyAlignment="1">
      <alignment horizontal="center" wrapText="1"/>
    </xf>
    <xf numFmtId="0" fontId="5" fillId="0" borderId="5" xfId="0" applyFont="1" applyBorder="1" applyAlignment="1">
      <alignment horizontal="left" wrapText="1"/>
    </xf>
    <xf numFmtId="0" fontId="5" fillId="0" borderId="1" xfId="0" applyNumberFormat="1" applyFont="1" applyBorder="1" applyAlignment="1">
      <alignment horizontal="right" wrapText="1"/>
    </xf>
    <xf numFmtId="0" fontId="1" fillId="2" borderId="1" xfId="0" applyFont="1" applyFill="1" applyBorder="1" applyAlignment="1">
      <alignment wrapText="1"/>
    </xf>
    <xf numFmtId="0" fontId="1" fillId="0" borderId="1" xfId="0" applyFont="1" applyBorder="1" applyAlignment="1">
      <alignment horizontal="center" wrapText="1"/>
    </xf>
    <xf numFmtId="0" fontId="0" fillId="0" borderId="1" xfId="0" applyFont="1" applyBorder="1" applyAlignment="1">
      <alignment wrapText="1"/>
    </xf>
    <xf numFmtId="0" fontId="3" fillId="0" borderId="1" xfId="0" applyFont="1" applyFill="1" applyBorder="1" applyAlignment="1">
      <alignment horizontal="center" wrapText="1"/>
    </xf>
    <xf numFmtId="0" fontId="1" fillId="0" borderId="1" xfId="0" applyFont="1" applyBorder="1" applyAlignment="1">
      <alignment wrapText="1"/>
    </xf>
    <xf numFmtId="0" fontId="3" fillId="0" borderId="6" xfId="0" applyFont="1" applyFill="1" applyBorder="1" applyAlignment="1">
      <alignment horizontal="center" wrapText="1"/>
    </xf>
    <xf numFmtId="0" fontId="1" fillId="0" borderId="6" xfId="0" applyFont="1" applyBorder="1" applyAlignment="1">
      <alignment wrapText="1"/>
    </xf>
    <xf numFmtId="0" fontId="6" fillId="0" borderId="1" xfId="0" applyFont="1" applyBorder="1" applyAlignment="1">
      <alignment horizontal="center" wrapText="1"/>
    </xf>
    <xf numFmtId="0" fontId="6" fillId="0" borderId="1" xfId="0" applyFont="1" applyBorder="1" applyAlignment="1">
      <alignment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right" wrapText="1"/>
    </xf>
    <xf numFmtId="0" fontId="0" fillId="0" borderId="1" xfId="0" applyBorder="1" applyAlignment="1">
      <alignment horizontal="right"/>
    </xf>
    <xf numFmtId="11" fontId="0" fillId="0" borderId="1" xfId="0" applyNumberFormat="1" applyBorder="1" applyAlignment="1">
      <alignment horizontal="right"/>
    </xf>
    <xf numFmtId="0" fontId="0" fillId="0" borderId="0" xfId="0" applyFont="1" applyAlignment="1">
      <alignment wrapText="1"/>
    </xf>
    <xf numFmtId="0" fontId="8" fillId="0" borderId="1" xfId="20" applyBorder="1" applyAlignment="1">
      <alignment horizontal="left" wrapText="1"/>
    </xf>
    <xf numFmtId="0" fontId="0" fillId="0" borderId="1" xfId="0" applyFont="1" applyFill="1" applyBorder="1" applyAlignment="1">
      <alignment horizontal="left" wrapText="1"/>
    </xf>
    <xf numFmtId="0" fontId="5" fillId="0" borderId="1" xfId="0" applyFont="1" applyBorder="1" applyAlignment="1">
      <alignment horizontal="right" wrapText="1"/>
    </xf>
    <xf numFmtId="0" fontId="1" fillId="2" borderId="8" xfId="0" applyFont="1" applyFill="1" applyBorder="1" applyAlignment="1">
      <alignment horizontal="left" wrapText="1"/>
    </xf>
    <xf numFmtId="0" fontId="0" fillId="0" borderId="0" xfId="0" applyAlignment="1">
      <alignment horizontal="right"/>
    </xf>
    <xf numFmtId="0" fontId="1" fillId="0" borderId="1" xfId="0" applyFont="1" applyBorder="1" applyAlignment="1">
      <alignment horizontal="center" vertical="top" wrapText="1"/>
    </xf>
    <xf numFmtId="0" fontId="0" fillId="0" borderId="1" xfId="0" applyBorder="1" applyAlignment="1">
      <alignment horizontal="center"/>
    </xf>
    <xf numFmtId="0" fontId="1" fillId="0" borderId="1" xfId="0" applyFont="1" applyFill="1" applyBorder="1" applyAlignment="1">
      <alignment horizontal="left" wrapText="1"/>
    </xf>
    <xf numFmtId="0" fontId="2" fillId="0" borderId="3" xfId="0" applyFont="1" applyBorder="1" applyAlignment="1">
      <alignment horizontal="left"/>
    </xf>
    <xf numFmtId="0" fontId="1" fillId="0" borderId="1" xfId="0" applyFont="1" applyBorder="1" applyAlignment="1">
      <alignment horizontal="centerContinuous" wrapText="1"/>
    </xf>
    <xf numFmtId="0" fontId="3" fillId="2" borderId="1" xfId="0" applyFont="1" applyFill="1" applyBorder="1" applyAlignment="1">
      <alignment horizontal="center" wrapText="1"/>
    </xf>
    <xf numFmtId="0" fontId="1" fillId="0" borderId="5" xfId="0" applyFont="1" applyBorder="1" applyAlignment="1">
      <alignment horizontal="left" wrapText="1"/>
    </xf>
    <xf numFmtId="0" fontId="12" fillId="0" borderId="1" xfId="0" applyFont="1" applyBorder="1" applyAlignment="1">
      <alignment horizontal="left" wrapText="1"/>
    </xf>
    <xf numFmtId="0" fontId="3" fillId="0" borderId="1" xfId="0" applyFont="1" applyFill="1" applyBorder="1" applyAlignment="1">
      <alignment horizontal="left"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3" xfId="0" applyFont="1" applyBorder="1" applyAlignment="1">
      <alignment horizontal="center" wrapText="1"/>
    </xf>
    <xf numFmtId="0" fontId="12" fillId="0" borderId="4" xfId="0" applyFont="1" applyBorder="1" applyAlignment="1">
      <alignment/>
    </xf>
    <xf numFmtId="0" fontId="12" fillId="0" borderId="5" xfId="0" applyFont="1" applyBorder="1" applyAlignment="1">
      <alignment/>
    </xf>
    <xf numFmtId="0" fontId="2" fillId="0" borderId="3" xfId="0" applyFont="1" applyBorder="1" applyAlignment="1">
      <alignment horizontal="left" wrapText="1"/>
    </xf>
    <xf numFmtId="0" fontId="2" fillId="0" borderId="4" xfId="0" applyFont="1" applyBorder="1" applyAlignment="1">
      <alignment horizontal="left" wrapText="1"/>
    </xf>
    <xf numFmtId="0" fontId="0" fillId="0" borderId="4"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3.emf" /><Relationship Id="rId3" Type="http://schemas.openxmlformats.org/officeDocument/2006/relationships/image" Target="../media/image3.emf" /><Relationship Id="rId4" Type="http://schemas.openxmlformats.org/officeDocument/2006/relationships/image" Target="../media/image7.emf" /><Relationship Id="rId5" Type="http://schemas.openxmlformats.org/officeDocument/2006/relationships/image" Target="../media/image9.emf" /><Relationship Id="rId6" Type="http://schemas.openxmlformats.org/officeDocument/2006/relationships/image" Target="../media/image12.emf" /><Relationship Id="rId7" Type="http://schemas.openxmlformats.org/officeDocument/2006/relationships/image" Target="../media/image5.emf" /><Relationship Id="rId8"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0.emf" /><Relationship Id="rId3" Type="http://schemas.openxmlformats.org/officeDocument/2006/relationships/image" Target="../media/image4.emf" /><Relationship Id="rId4" Type="http://schemas.openxmlformats.org/officeDocument/2006/relationships/image" Target="../media/image11.emf" /><Relationship Id="rId5"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62</xdr:row>
      <xdr:rowOff>0</xdr:rowOff>
    </xdr:from>
    <xdr:to>
      <xdr:col>15</xdr:col>
      <xdr:colOff>190500</xdr:colOff>
      <xdr:row>62</xdr:row>
      <xdr:rowOff>1466850</xdr:rowOff>
    </xdr:to>
    <xdr:pic>
      <xdr:nvPicPr>
        <xdr:cNvPr id="1" name="Picture 99"/>
        <xdr:cNvPicPr preferRelativeResize="1">
          <a:picLocks noChangeAspect="1"/>
        </xdr:cNvPicPr>
      </xdr:nvPicPr>
      <xdr:blipFill>
        <a:blip r:embed="rId1"/>
        <a:stretch>
          <a:fillRect/>
        </a:stretch>
      </xdr:blipFill>
      <xdr:spPr>
        <a:xfrm>
          <a:off x="22183725" y="47224950"/>
          <a:ext cx="4867275" cy="1466850"/>
        </a:xfrm>
        <a:prstGeom prst="rect">
          <a:avLst/>
        </a:prstGeom>
        <a:noFill/>
        <a:ln w="9525" cmpd="sng">
          <a:noFill/>
        </a:ln>
      </xdr:spPr>
    </xdr:pic>
    <xdr:clientData/>
  </xdr:twoCellAnchor>
  <xdr:twoCellAnchor editAs="oneCell">
    <xdr:from>
      <xdr:col>14</xdr:col>
      <xdr:colOff>0</xdr:colOff>
      <xdr:row>68</xdr:row>
      <xdr:rowOff>0</xdr:rowOff>
    </xdr:from>
    <xdr:to>
      <xdr:col>15</xdr:col>
      <xdr:colOff>190500</xdr:colOff>
      <xdr:row>69</xdr:row>
      <xdr:rowOff>38100</xdr:rowOff>
    </xdr:to>
    <xdr:pic>
      <xdr:nvPicPr>
        <xdr:cNvPr id="2" name="Picture 101"/>
        <xdr:cNvPicPr preferRelativeResize="1">
          <a:picLocks noChangeAspect="1"/>
        </xdr:cNvPicPr>
      </xdr:nvPicPr>
      <xdr:blipFill>
        <a:blip r:embed="rId2"/>
        <a:stretch>
          <a:fillRect/>
        </a:stretch>
      </xdr:blipFill>
      <xdr:spPr>
        <a:xfrm>
          <a:off x="22183725" y="53311425"/>
          <a:ext cx="4867275" cy="1295400"/>
        </a:xfrm>
        <a:prstGeom prst="rect">
          <a:avLst/>
        </a:prstGeom>
        <a:noFill/>
        <a:ln w="9525" cmpd="sng">
          <a:noFill/>
        </a:ln>
      </xdr:spPr>
    </xdr:pic>
    <xdr:clientData/>
  </xdr:twoCellAnchor>
  <xdr:twoCellAnchor editAs="oneCell">
    <xdr:from>
      <xdr:col>14</xdr:col>
      <xdr:colOff>0</xdr:colOff>
      <xdr:row>69</xdr:row>
      <xdr:rowOff>0</xdr:rowOff>
    </xdr:from>
    <xdr:to>
      <xdr:col>15</xdr:col>
      <xdr:colOff>190500</xdr:colOff>
      <xdr:row>69</xdr:row>
      <xdr:rowOff>1304925</xdr:rowOff>
    </xdr:to>
    <xdr:pic>
      <xdr:nvPicPr>
        <xdr:cNvPr id="3" name="Picture 102"/>
        <xdr:cNvPicPr preferRelativeResize="1">
          <a:picLocks noChangeAspect="1"/>
        </xdr:cNvPicPr>
      </xdr:nvPicPr>
      <xdr:blipFill>
        <a:blip r:embed="rId3"/>
        <a:stretch>
          <a:fillRect/>
        </a:stretch>
      </xdr:blipFill>
      <xdr:spPr>
        <a:xfrm>
          <a:off x="22183725" y="54568725"/>
          <a:ext cx="4867275" cy="1304925"/>
        </a:xfrm>
        <a:prstGeom prst="rect">
          <a:avLst/>
        </a:prstGeom>
        <a:noFill/>
        <a:ln w="9525" cmpd="sng">
          <a:noFill/>
        </a:ln>
      </xdr:spPr>
    </xdr:pic>
    <xdr:clientData/>
  </xdr:twoCellAnchor>
  <xdr:twoCellAnchor editAs="oneCell">
    <xdr:from>
      <xdr:col>14</xdr:col>
      <xdr:colOff>0</xdr:colOff>
      <xdr:row>72</xdr:row>
      <xdr:rowOff>0</xdr:rowOff>
    </xdr:from>
    <xdr:to>
      <xdr:col>15</xdr:col>
      <xdr:colOff>180975</xdr:colOff>
      <xdr:row>72</xdr:row>
      <xdr:rowOff>1447800</xdr:rowOff>
    </xdr:to>
    <xdr:pic>
      <xdr:nvPicPr>
        <xdr:cNvPr id="4" name="Picture 103"/>
        <xdr:cNvPicPr preferRelativeResize="1">
          <a:picLocks noChangeAspect="1"/>
        </xdr:cNvPicPr>
      </xdr:nvPicPr>
      <xdr:blipFill>
        <a:blip r:embed="rId4"/>
        <a:stretch>
          <a:fillRect/>
        </a:stretch>
      </xdr:blipFill>
      <xdr:spPr>
        <a:xfrm>
          <a:off x="22183725" y="57140475"/>
          <a:ext cx="4857750" cy="1447800"/>
        </a:xfrm>
        <a:prstGeom prst="rect">
          <a:avLst/>
        </a:prstGeom>
        <a:noFill/>
        <a:ln w="9525" cmpd="sng">
          <a:noFill/>
        </a:ln>
      </xdr:spPr>
    </xdr:pic>
    <xdr:clientData/>
  </xdr:twoCellAnchor>
  <xdr:twoCellAnchor editAs="oneCell">
    <xdr:from>
      <xdr:col>14</xdr:col>
      <xdr:colOff>0</xdr:colOff>
      <xdr:row>88</xdr:row>
      <xdr:rowOff>0</xdr:rowOff>
    </xdr:from>
    <xdr:to>
      <xdr:col>15</xdr:col>
      <xdr:colOff>190500</xdr:colOff>
      <xdr:row>88</xdr:row>
      <xdr:rowOff>1114425</xdr:rowOff>
    </xdr:to>
    <xdr:pic>
      <xdr:nvPicPr>
        <xdr:cNvPr id="5" name="Picture 104"/>
        <xdr:cNvPicPr preferRelativeResize="1">
          <a:picLocks noChangeAspect="1"/>
        </xdr:cNvPicPr>
      </xdr:nvPicPr>
      <xdr:blipFill>
        <a:blip r:embed="rId5"/>
        <a:stretch>
          <a:fillRect/>
        </a:stretch>
      </xdr:blipFill>
      <xdr:spPr>
        <a:xfrm>
          <a:off x="22183725" y="66408300"/>
          <a:ext cx="4867275" cy="1114425"/>
        </a:xfrm>
        <a:prstGeom prst="rect">
          <a:avLst/>
        </a:prstGeom>
        <a:noFill/>
        <a:ln w="9525" cmpd="sng">
          <a:noFill/>
        </a:ln>
      </xdr:spPr>
    </xdr:pic>
    <xdr:clientData/>
  </xdr:twoCellAnchor>
  <xdr:twoCellAnchor editAs="oneCell">
    <xdr:from>
      <xdr:col>14</xdr:col>
      <xdr:colOff>0</xdr:colOff>
      <xdr:row>116</xdr:row>
      <xdr:rowOff>0</xdr:rowOff>
    </xdr:from>
    <xdr:to>
      <xdr:col>15</xdr:col>
      <xdr:colOff>180975</xdr:colOff>
      <xdr:row>116</xdr:row>
      <xdr:rowOff>1457325</xdr:rowOff>
    </xdr:to>
    <xdr:pic>
      <xdr:nvPicPr>
        <xdr:cNvPr id="6" name="Picture 105"/>
        <xdr:cNvPicPr preferRelativeResize="1">
          <a:picLocks noChangeAspect="1"/>
        </xdr:cNvPicPr>
      </xdr:nvPicPr>
      <xdr:blipFill>
        <a:blip r:embed="rId6"/>
        <a:stretch>
          <a:fillRect/>
        </a:stretch>
      </xdr:blipFill>
      <xdr:spPr>
        <a:xfrm>
          <a:off x="22183725" y="86801325"/>
          <a:ext cx="4857750" cy="1457325"/>
        </a:xfrm>
        <a:prstGeom prst="rect">
          <a:avLst/>
        </a:prstGeom>
        <a:noFill/>
        <a:ln w="9525" cmpd="sng">
          <a:noFill/>
        </a:ln>
      </xdr:spPr>
    </xdr:pic>
    <xdr:clientData/>
  </xdr:twoCellAnchor>
  <xdr:twoCellAnchor editAs="oneCell">
    <xdr:from>
      <xdr:col>14</xdr:col>
      <xdr:colOff>0</xdr:colOff>
      <xdr:row>120</xdr:row>
      <xdr:rowOff>0</xdr:rowOff>
    </xdr:from>
    <xdr:to>
      <xdr:col>15</xdr:col>
      <xdr:colOff>180975</xdr:colOff>
      <xdr:row>120</xdr:row>
      <xdr:rowOff>1390650</xdr:rowOff>
    </xdr:to>
    <xdr:pic>
      <xdr:nvPicPr>
        <xdr:cNvPr id="7" name="Picture 106"/>
        <xdr:cNvPicPr preferRelativeResize="1">
          <a:picLocks noChangeAspect="1"/>
        </xdr:cNvPicPr>
      </xdr:nvPicPr>
      <xdr:blipFill>
        <a:blip r:embed="rId7"/>
        <a:stretch>
          <a:fillRect/>
        </a:stretch>
      </xdr:blipFill>
      <xdr:spPr>
        <a:xfrm>
          <a:off x="22183725" y="90725625"/>
          <a:ext cx="4857750" cy="1390650"/>
        </a:xfrm>
        <a:prstGeom prst="rect">
          <a:avLst/>
        </a:prstGeom>
        <a:noFill/>
        <a:ln w="9525" cmpd="sng">
          <a:noFill/>
        </a:ln>
      </xdr:spPr>
    </xdr:pic>
    <xdr:clientData/>
  </xdr:twoCellAnchor>
  <xdr:twoCellAnchor editAs="oneCell">
    <xdr:from>
      <xdr:col>14</xdr:col>
      <xdr:colOff>0</xdr:colOff>
      <xdr:row>151</xdr:row>
      <xdr:rowOff>0</xdr:rowOff>
    </xdr:from>
    <xdr:to>
      <xdr:col>15</xdr:col>
      <xdr:colOff>190500</xdr:colOff>
      <xdr:row>151</xdr:row>
      <xdr:rowOff>1466850</xdr:rowOff>
    </xdr:to>
    <xdr:pic>
      <xdr:nvPicPr>
        <xdr:cNvPr id="8" name="Picture 107"/>
        <xdr:cNvPicPr preferRelativeResize="1">
          <a:picLocks noChangeAspect="1"/>
        </xdr:cNvPicPr>
      </xdr:nvPicPr>
      <xdr:blipFill>
        <a:blip r:embed="rId8"/>
        <a:stretch>
          <a:fillRect/>
        </a:stretch>
      </xdr:blipFill>
      <xdr:spPr>
        <a:xfrm>
          <a:off x="22183725" y="109642275"/>
          <a:ext cx="4867275"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xdr:row>
      <xdr:rowOff>0</xdr:rowOff>
    </xdr:from>
    <xdr:to>
      <xdr:col>15</xdr:col>
      <xdr:colOff>180975</xdr:colOff>
      <xdr:row>7</xdr:row>
      <xdr:rowOff>1752600</xdr:rowOff>
    </xdr:to>
    <xdr:pic>
      <xdr:nvPicPr>
        <xdr:cNvPr id="1" name="Picture 53"/>
        <xdr:cNvPicPr preferRelativeResize="1">
          <a:picLocks noChangeAspect="1"/>
        </xdr:cNvPicPr>
      </xdr:nvPicPr>
      <xdr:blipFill>
        <a:blip r:embed="rId1"/>
        <a:stretch>
          <a:fillRect/>
        </a:stretch>
      </xdr:blipFill>
      <xdr:spPr>
        <a:xfrm>
          <a:off x="23288625" y="3467100"/>
          <a:ext cx="4857750" cy="1752600"/>
        </a:xfrm>
        <a:prstGeom prst="rect">
          <a:avLst/>
        </a:prstGeom>
        <a:noFill/>
        <a:ln w="9525" cmpd="sng">
          <a:noFill/>
        </a:ln>
      </xdr:spPr>
    </xdr:pic>
    <xdr:clientData/>
  </xdr:twoCellAnchor>
  <xdr:twoCellAnchor editAs="oneCell">
    <xdr:from>
      <xdr:col>14</xdr:col>
      <xdr:colOff>0</xdr:colOff>
      <xdr:row>37</xdr:row>
      <xdr:rowOff>0</xdr:rowOff>
    </xdr:from>
    <xdr:to>
      <xdr:col>15</xdr:col>
      <xdr:colOff>180975</xdr:colOff>
      <xdr:row>37</xdr:row>
      <xdr:rowOff>1457325</xdr:rowOff>
    </xdr:to>
    <xdr:pic>
      <xdr:nvPicPr>
        <xdr:cNvPr id="2" name="Picture 55"/>
        <xdr:cNvPicPr preferRelativeResize="1">
          <a:picLocks noChangeAspect="1"/>
        </xdr:cNvPicPr>
      </xdr:nvPicPr>
      <xdr:blipFill>
        <a:blip r:embed="rId2"/>
        <a:stretch>
          <a:fillRect/>
        </a:stretch>
      </xdr:blipFill>
      <xdr:spPr>
        <a:xfrm>
          <a:off x="23288625" y="34413825"/>
          <a:ext cx="4857750" cy="1457325"/>
        </a:xfrm>
        <a:prstGeom prst="rect">
          <a:avLst/>
        </a:prstGeom>
        <a:noFill/>
        <a:ln w="9525" cmpd="sng">
          <a:noFill/>
        </a:ln>
      </xdr:spPr>
    </xdr:pic>
    <xdr:clientData/>
  </xdr:twoCellAnchor>
  <xdr:twoCellAnchor editAs="oneCell">
    <xdr:from>
      <xdr:col>14</xdr:col>
      <xdr:colOff>0</xdr:colOff>
      <xdr:row>43</xdr:row>
      <xdr:rowOff>0</xdr:rowOff>
    </xdr:from>
    <xdr:to>
      <xdr:col>15</xdr:col>
      <xdr:colOff>190500</xdr:colOff>
      <xdr:row>44</xdr:row>
      <xdr:rowOff>47625</xdr:rowOff>
    </xdr:to>
    <xdr:pic>
      <xdr:nvPicPr>
        <xdr:cNvPr id="3" name="Picture 56"/>
        <xdr:cNvPicPr preferRelativeResize="1">
          <a:picLocks noChangeAspect="1"/>
        </xdr:cNvPicPr>
      </xdr:nvPicPr>
      <xdr:blipFill>
        <a:blip r:embed="rId3"/>
        <a:stretch>
          <a:fillRect/>
        </a:stretch>
      </xdr:blipFill>
      <xdr:spPr>
        <a:xfrm>
          <a:off x="23288625" y="38519100"/>
          <a:ext cx="4867275" cy="1295400"/>
        </a:xfrm>
        <a:prstGeom prst="rect">
          <a:avLst/>
        </a:prstGeom>
        <a:noFill/>
        <a:ln w="9525" cmpd="sng">
          <a:noFill/>
        </a:ln>
      </xdr:spPr>
    </xdr:pic>
    <xdr:clientData/>
  </xdr:twoCellAnchor>
  <xdr:twoCellAnchor editAs="oneCell">
    <xdr:from>
      <xdr:col>14</xdr:col>
      <xdr:colOff>0</xdr:colOff>
      <xdr:row>48</xdr:row>
      <xdr:rowOff>0</xdr:rowOff>
    </xdr:from>
    <xdr:to>
      <xdr:col>15</xdr:col>
      <xdr:colOff>190500</xdr:colOff>
      <xdr:row>48</xdr:row>
      <xdr:rowOff>1114425</xdr:rowOff>
    </xdr:to>
    <xdr:pic>
      <xdr:nvPicPr>
        <xdr:cNvPr id="4" name="Picture 57"/>
        <xdr:cNvPicPr preferRelativeResize="1">
          <a:picLocks noChangeAspect="1"/>
        </xdr:cNvPicPr>
      </xdr:nvPicPr>
      <xdr:blipFill>
        <a:blip r:embed="rId4"/>
        <a:stretch>
          <a:fillRect/>
        </a:stretch>
      </xdr:blipFill>
      <xdr:spPr>
        <a:xfrm>
          <a:off x="23288625" y="42033825"/>
          <a:ext cx="4867275" cy="1114425"/>
        </a:xfrm>
        <a:prstGeom prst="rect">
          <a:avLst/>
        </a:prstGeom>
        <a:noFill/>
        <a:ln w="9525" cmpd="sng">
          <a:noFill/>
        </a:ln>
      </xdr:spPr>
    </xdr:pic>
    <xdr:clientData/>
  </xdr:twoCellAnchor>
  <xdr:twoCellAnchor editAs="oneCell">
    <xdr:from>
      <xdr:col>14</xdr:col>
      <xdr:colOff>0</xdr:colOff>
      <xdr:row>52</xdr:row>
      <xdr:rowOff>0</xdr:rowOff>
    </xdr:from>
    <xdr:to>
      <xdr:col>15</xdr:col>
      <xdr:colOff>190500</xdr:colOff>
      <xdr:row>52</xdr:row>
      <xdr:rowOff>1438275</xdr:rowOff>
    </xdr:to>
    <xdr:pic>
      <xdr:nvPicPr>
        <xdr:cNvPr id="5" name="Picture 58"/>
        <xdr:cNvPicPr preferRelativeResize="1">
          <a:picLocks noChangeAspect="1"/>
        </xdr:cNvPicPr>
      </xdr:nvPicPr>
      <xdr:blipFill>
        <a:blip r:embed="rId5"/>
        <a:stretch>
          <a:fillRect/>
        </a:stretch>
      </xdr:blipFill>
      <xdr:spPr>
        <a:xfrm>
          <a:off x="23288625" y="44662725"/>
          <a:ext cx="48672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75"/>
  <sheetViews>
    <sheetView tabSelected="1"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1.7109375" style="39" customWidth="1"/>
    <col min="2" max="2" width="20.421875" style="8" customWidth="1"/>
    <col min="3" max="3" width="8.28125" style="40" customWidth="1"/>
    <col min="4" max="4" width="55.421875" style="41" customWidth="1"/>
    <col min="5" max="5" width="20.421875" style="8" customWidth="1"/>
    <col min="6" max="6" width="63.57421875" style="8" customWidth="1"/>
    <col min="7" max="7" width="23.421875" style="8" customWidth="1"/>
    <col min="8" max="8" width="12.421875" style="40" customWidth="1"/>
    <col min="9" max="9" width="60.140625" style="41" customWidth="1"/>
    <col min="10" max="10" width="12.28125" style="41" customWidth="1"/>
    <col min="11" max="14" width="11.140625" style="8" customWidth="1"/>
    <col min="15" max="15" width="70.140625" style="8" customWidth="1"/>
    <col min="16" max="16384" width="9.140625" style="8" customWidth="1"/>
  </cols>
  <sheetData>
    <row r="1" spans="1:15" ht="64.5" thickBot="1">
      <c r="A1" s="4" t="s">
        <v>194</v>
      </c>
      <c r="B1" s="7" t="s">
        <v>515</v>
      </c>
      <c r="C1" s="7" t="s">
        <v>516</v>
      </c>
      <c r="D1" s="3" t="s">
        <v>517</v>
      </c>
      <c r="E1" s="7" t="s">
        <v>195</v>
      </c>
      <c r="F1" s="7" t="s">
        <v>518</v>
      </c>
      <c r="G1" s="7" t="s">
        <v>190</v>
      </c>
      <c r="H1" s="7" t="s">
        <v>646</v>
      </c>
      <c r="I1" s="3" t="s">
        <v>196</v>
      </c>
      <c r="J1" s="3" t="s">
        <v>651</v>
      </c>
      <c r="K1" s="4" t="s">
        <v>328</v>
      </c>
      <c r="L1" s="4" t="s">
        <v>329</v>
      </c>
      <c r="M1" s="4" t="s">
        <v>649</v>
      </c>
      <c r="N1" s="4" t="s">
        <v>330</v>
      </c>
      <c r="O1" s="5" t="s">
        <v>134</v>
      </c>
    </row>
    <row r="2" spans="1:15" ht="13.5" thickBot="1">
      <c r="A2" s="9" t="s">
        <v>197</v>
      </c>
      <c r="B2" s="10"/>
      <c r="C2" s="10"/>
      <c r="D2" s="11"/>
      <c r="E2" s="10"/>
      <c r="F2" s="10"/>
      <c r="G2" s="10"/>
      <c r="H2" s="12"/>
      <c r="I2" s="13"/>
      <c r="J2" s="63" t="s">
        <v>327</v>
      </c>
      <c r="K2" s="64"/>
      <c r="L2" s="64"/>
      <c r="M2" s="64"/>
      <c r="N2" s="65"/>
      <c r="O2" s="14"/>
    </row>
    <row r="3" spans="1:15" ht="13.5" thickBot="1">
      <c r="A3" s="66" t="s">
        <v>198</v>
      </c>
      <c r="B3" s="68"/>
      <c r="C3" s="12"/>
      <c r="D3" s="15"/>
      <c r="E3" s="12"/>
      <c r="F3" s="12"/>
      <c r="G3" s="12"/>
      <c r="H3" s="12"/>
      <c r="I3" s="16"/>
      <c r="J3" s="17" t="s">
        <v>326</v>
      </c>
      <c r="K3" s="60" t="s">
        <v>331</v>
      </c>
      <c r="L3" s="61"/>
      <c r="M3" s="61"/>
      <c r="N3" s="62"/>
      <c r="O3" s="14"/>
    </row>
    <row r="4" spans="1:15" ht="39" thickBot="1">
      <c r="A4" s="18" t="s">
        <v>203</v>
      </c>
      <c r="B4" s="6" t="s">
        <v>204</v>
      </c>
      <c r="C4" s="19" t="s">
        <v>201</v>
      </c>
      <c r="D4" s="20" t="s">
        <v>160</v>
      </c>
      <c r="E4" s="20" t="s">
        <v>202</v>
      </c>
      <c r="F4" s="20" t="s">
        <v>158</v>
      </c>
      <c r="G4" s="20" t="s">
        <v>463</v>
      </c>
      <c r="H4" s="21"/>
      <c r="I4" s="20" t="s">
        <v>159</v>
      </c>
      <c r="J4" s="22">
        <v>8135</v>
      </c>
      <c r="K4" s="22">
        <v>81</v>
      </c>
      <c r="L4" s="22">
        <v>81</v>
      </c>
      <c r="M4" s="22">
        <v>81</v>
      </c>
      <c r="N4" s="22">
        <v>0</v>
      </c>
      <c r="O4" s="20"/>
    </row>
    <row r="5" spans="1:15" ht="39" thickBot="1">
      <c r="A5" s="18" t="s">
        <v>199</v>
      </c>
      <c r="B5" s="6" t="s">
        <v>200</v>
      </c>
      <c r="C5" s="19" t="s">
        <v>201</v>
      </c>
      <c r="D5" s="20"/>
      <c r="E5" s="20" t="s">
        <v>202</v>
      </c>
      <c r="F5" s="20" t="s">
        <v>698</v>
      </c>
      <c r="G5" s="20" t="s">
        <v>463</v>
      </c>
      <c r="H5" s="21"/>
      <c r="I5" s="20"/>
      <c r="J5" s="22">
        <v>8135</v>
      </c>
      <c r="K5" s="22">
        <v>1</v>
      </c>
      <c r="L5" s="22">
        <v>8135</v>
      </c>
      <c r="M5" s="22">
        <v>3940.268637122858</v>
      </c>
      <c r="N5" s="22">
        <v>2357.9136080767043</v>
      </c>
      <c r="O5" s="20"/>
    </row>
    <row r="6" spans="1:15" ht="39" thickBot="1">
      <c r="A6" s="18" t="s">
        <v>205</v>
      </c>
      <c r="B6" s="6" t="s">
        <v>693</v>
      </c>
      <c r="C6" s="19" t="s">
        <v>201</v>
      </c>
      <c r="D6" s="20"/>
      <c r="E6" s="20" t="s">
        <v>162</v>
      </c>
      <c r="F6" s="20" t="s">
        <v>206</v>
      </c>
      <c r="G6" s="20" t="s">
        <v>463</v>
      </c>
      <c r="H6" s="21"/>
      <c r="I6" s="20" t="s">
        <v>509</v>
      </c>
      <c r="J6" s="22">
        <v>8135</v>
      </c>
      <c r="K6" s="22">
        <v>292.3364043</v>
      </c>
      <c r="L6" s="22">
        <v>25393.553886</v>
      </c>
      <c r="M6" s="22">
        <v>2477.033374698045</v>
      </c>
      <c r="N6" s="22">
        <v>2327.5996419463336</v>
      </c>
      <c r="O6" s="20"/>
    </row>
    <row r="7" spans="1:15" ht="26.25" thickBot="1">
      <c r="A7" s="18" t="s">
        <v>171</v>
      </c>
      <c r="B7" s="6" t="s">
        <v>172</v>
      </c>
      <c r="C7" s="19" t="s">
        <v>201</v>
      </c>
      <c r="D7" s="20"/>
      <c r="E7" s="20" t="s">
        <v>202</v>
      </c>
      <c r="F7" s="20" t="s">
        <v>510</v>
      </c>
      <c r="G7" s="20" t="s">
        <v>463</v>
      </c>
      <c r="H7" s="21"/>
      <c r="I7" s="20" t="s">
        <v>543</v>
      </c>
      <c r="J7" s="22">
        <v>8135</v>
      </c>
      <c r="K7" s="22">
        <v>1</v>
      </c>
      <c r="L7" s="22">
        <v>1</v>
      </c>
      <c r="M7" s="22">
        <v>1</v>
      </c>
      <c r="N7" s="22">
        <v>0</v>
      </c>
      <c r="O7" s="20"/>
    </row>
    <row r="8" spans="1:15" ht="39" thickBot="1">
      <c r="A8" s="18" t="s">
        <v>173</v>
      </c>
      <c r="B8" s="6" t="s">
        <v>174</v>
      </c>
      <c r="C8" s="19" t="s">
        <v>175</v>
      </c>
      <c r="D8" s="20"/>
      <c r="E8" s="20"/>
      <c r="F8" s="20"/>
      <c r="G8" s="20"/>
      <c r="H8" s="21"/>
      <c r="I8" s="20"/>
      <c r="J8" s="22">
        <v>0</v>
      </c>
      <c r="K8" s="23"/>
      <c r="L8" s="23"/>
      <c r="M8" s="23"/>
      <c r="N8" s="23"/>
      <c r="O8" s="14"/>
    </row>
    <row r="9" spans="1:15" ht="39" thickBot="1">
      <c r="A9" s="18" t="s">
        <v>176</v>
      </c>
      <c r="B9" s="6" t="s">
        <v>174</v>
      </c>
      <c r="C9" s="19" t="s">
        <v>175</v>
      </c>
      <c r="D9" s="20"/>
      <c r="E9" s="20"/>
      <c r="F9" s="20"/>
      <c r="G9" s="20"/>
      <c r="H9" s="21"/>
      <c r="I9" s="20"/>
      <c r="J9" s="22">
        <v>0</v>
      </c>
      <c r="K9" s="23"/>
      <c r="L9" s="23"/>
      <c r="M9" s="23"/>
      <c r="N9" s="23"/>
      <c r="O9" s="14"/>
    </row>
    <row r="10" spans="1:15" ht="13.5" thickBot="1">
      <c r="A10" s="66" t="s">
        <v>177</v>
      </c>
      <c r="B10" s="67"/>
      <c r="C10" s="12"/>
      <c r="D10" s="24"/>
      <c r="E10" s="25"/>
      <c r="F10" s="25"/>
      <c r="G10" s="25"/>
      <c r="H10" s="25"/>
      <c r="I10" s="26"/>
      <c r="J10" s="27"/>
      <c r="K10" s="23"/>
      <c r="L10" s="23"/>
      <c r="M10" s="23"/>
      <c r="N10" s="23"/>
      <c r="O10" s="14"/>
    </row>
    <row r="11" spans="1:15" ht="77.25" thickBot="1">
      <c r="A11" s="18" t="s">
        <v>178</v>
      </c>
      <c r="B11" s="6" t="s">
        <v>179</v>
      </c>
      <c r="C11" s="19" t="s">
        <v>201</v>
      </c>
      <c r="D11" s="20" t="s">
        <v>452</v>
      </c>
      <c r="E11" s="20" t="s">
        <v>514</v>
      </c>
      <c r="F11" s="20" t="s">
        <v>699</v>
      </c>
      <c r="G11" s="20" t="s">
        <v>463</v>
      </c>
      <c r="H11" s="21"/>
      <c r="I11" s="20" t="s">
        <v>694</v>
      </c>
      <c r="J11" s="22">
        <v>8135</v>
      </c>
      <c r="K11" s="22">
        <v>0</v>
      </c>
      <c r="L11" s="22">
        <v>4</v>
      </c>
      <c r="M11" s="22">
        <v>0.771281674998641</v>
      </c>
      <c r="N11" s="22">
        <v>0.584915971128078</v>
      </c>
      <c r="O11" s="20"/>
    </row>
    <row r="12" spans="1:15" ht="26.25" thickBot="1">
      <c r="A12" s="18" t="s">
        <v>180</v>
      </c>
      <c r="B12" s="6" t="s">
        <v>181</v>
      </c>
      <c r="C12" s="19" t="s">
        <v>201</v>
      </c>
      <c r="D12" s="20"/>
      <c r="E12" s="20" t="s">
        <v>514</v>
      </c>
      <c r="F12" s="20" t="s">
        <v>314</v>
      </c>
      <c r="G12" s="20" t="s">
        <v>463</v>
      </c>
      <c r="H12" s="21"/>
      <c r="I12" s="20"/>
      <c r="J12" s="22">
        <v>8135</v>
      </c>
      <c r="K12" s="22">
        <v>18</v>
      </c>
      <c r="L12" s="22">
        <v>94</v>
      </c>
      <c r="M12" s="22">
        <v>54.753281831628236</v>
      </c>
      <c r="N12" s="22">
        <v>15.774064337135965</v>
      </c>
      <c r="O12" s="20"/>
    </row>
    <row r="13" spans="1:15" ht="39" thickBot="1">
      <c r="A13" s="18" t="s">
        <v>182</v>
      </c>
      <c r="B13" s="6" t="s">
        <v>183</v>
      </c>
      <c r="C13" s="19" t="s">
        <v>201</v>
      </c>
      <c r="D13" s="20"/>
      <c r="E13" s="20" t="s">
        <v>514</v>
      </c>
      <c r="F13" s="20" t="s">
        <v>315</v>
      </c>
      <c r="G13" s="20" t="s">
        <v>538</v>
      </c>
      <c r="H13" s="21"/>
      <c r="I13" s="20"/>
      <c r="J13" s="22">
        <v>5901</v>
      </c>
      <c r="K13" s="22">
        <v>16</v>
      </c>
      <c r="L13" s="22">
        <v>90</v>
      </c>
      <c r="M13" s="22">
        <v>48.16194932186934</v>
      </c>
      <c r="N13" s="22">
        <v>14.085410616714634</v>
      </c>
      <c r="O13" s="20"/>
    </row>
    <row r="14" spans="1:15" ht="26.25" thickBot="1">
      <c r="A14" s="18" t="s">
        <v>184</v>
      </c>
      <c r="B14" s="6" t="s">
        <v>25</v>
      </c>
      <c r="C14" s="19" t="s">
        <v>201</v>
      </c>
      <c r="D14" s="20" t="str">
        <f>IF(ISBLANK(PSEXlab),"",PSEXlab)</f>
        <v>1 male
2 female</v>
      </c>
      <c r="E14" s="20" t="s">
        <v>514</v>
      </c>
      <c r="F14" s="20" t="s">
        <v>316</v>
      </c>
      <c r="G14" s="20" t="s">
        <v>463</v>
      </c>
      <c r="H14" s="21"/>
      <c r="I14" s="20"/>
      <c r="J14" s="22">
        <v>8135</v>
      </c>
      <c r="K14" s="22">
        <v>1</v>
      </c>
      <c r="L14" s="22">
        <v>2</v>
      </c>
      <c r="M14" s="22">
        <v>1.2193265552610022</v>
      </c>
      <c r="N14" s="22">
        <v>0.4137903163625894</v>
      </c>
      <c r="O14" s="20"/>
    </row>
    <row r="15" spans="1:15" ht="26.25" thickBot="1">
      <c r="A15" s="18" t="s">
        <v>26</v>
      </c>
      <c r="B15" s="6" t="s">
        <v>27</v>
      </c>
      <c r="C15" s="19" t="s">
        <v>201</v>
      </c>
      <c r="D15" s="20"/>
      <c r="E15" s="20" t="s">
        <v>514</v>
      </c>
      <c r="F15" s="20" t="s">
        <v>72</v>
      </c>
      <c r="G15" s="20" t="s">
        <v>463</v>
      </c>
      <c r="H15" s="21"/>
      <c r="I15" s="20"/>
      <c r="J15" s="22">
        <v>8135</v>
      </c>
      <c r="K15" s="22">
        <v>1</v>
      </c>
      <c r="L15" s="22">
        <v>9</v>
      </c>
      <c r="M15" s="22">
        <v>2.8420190464174917</v>
      </c>
      <c r="N15" s="22">
        <v>1.3372003975864493</v>
      </c>
      <c r="O15" s="20"/>
    </row>
    <row r="16" spans="1:15" ht="13.5" thickBot="1">
      <c r="A16" s="18" t="s">
        <v>28</v>
      </c>
      <c r="B16" s="6" t="s">
        <v>29</v>
      </c>
      <c r="C16" s="19" t="s">
        <v>201</v>
      </c>
      <c r="D16" s="20" t="s">
        <v>645</v>
      </c>
      <c r="E16" s="20" t="s">
        <v>202</v>
      </c>
      <c r="F16" s="20" t="s">
        <v>537</v>
      </c>
      <c r="G16" s="20" t="s">
        <v>463</v>
      </c>
      <c r="H16" s="21"/>
      <c r="I16" s="20"/>
      <c r="J16" s="22">
        <v>8135</v>
      </c>
      <c r="K16" s="22">
        <v>5</v>
      </c>
      <c r="L16" s="22">
        <v>5</v>
      </c>
      <c r="M16" s="22">
        <v>5</v>
      </c>
      <c r="N16" s="22">
        <v>0</v>
      </c>
      <c r="O16" s="20"/>
    </row>
    <row r="17" spans="1:15" ht="64.5" thickBot="1">
      <c r="A17" s="18" t="s">
        <v>30</v>
      </c>
      <c r="B17" s="6" t="s">
        <v>31</v>
      </c>
      <c r="C17" s="19" t="s">
        <v>201</v>
      </c>
      <c r="D17" s="20"/>
      <c r="E17" s="20" t="s">
        <v>708</v>
      </c>
      <c r="F17" s="20" t="s">
        <v>695</v>
      </c>
      <c r="G17" s="20" t="s">
        <v>463</v>
      </c>
      <c r="H17" s="21"/>
      <c r="I17" s="20" t="s">
        <v>743</v>
      </c>
      <c r="J17" s="22">
        <v>8135</v>
      </c>
      <c r="K17" s="22">
        <v>0</v>
      </c>
      <c r="L17" s="22">
        <v>8</v>
      </c>
      <c r="M17" s="22">
        <v>1.0518268167903004</v>
      </c>
      <c r="N17" s="22">
        <v>0.9327521328036787</v>
      </c>
      <c r="O17" s="20"/>
    </row>
    <row r="18" spans="1:15" ht="255.75" thickBot="1">
      <c r="A18" s="18" t="s">
        <v>32</v>
      </c>
      <c r="B18" s="6" t="s">
        <v>33</v>
      </c>
      <c r="C18" s="19" t="s">
        <v>201</v>
      </c>
      <c r="D18" s="20" t="s">
        <v>138</v>
      </c>
      <c r="E18" s="20" t="s">
        <v>161</v>
      </c>
      <c r="F18" s="20" t="s">
        <v>207</v>
      </c>
      <c r="G18" s="20" t="s">
        <v>463</v>
      </c>
      <c r="H18" s="21"/>
      <c r="I18" s="20" t="s">
        <v>139</v>
      </c>
      <c r="J18" s="22">
        <v>8135</v>
      </c>
      <c r="K18" s="22">
        <v>101</v>
      </c>
      <c r="L18" s="22">
        <v>520</v>
      </c>
      <c r="M18" s="22">
        <v>276.1091230087932</v>
      </c>
      <c r="N18" s="22">
        <v>144.45221497451553</v>
      </c>
      <c r="O18" s="20"/>
    </row>
    <row r="19" spans="1:15" ht="26.25" thickBot="1">
      <c r="A19" s="18" t="s">
        <v>34</v>
      </c>
      <c r="B19" s="6" t="s">
        <v>35</v>
      </c>
      <c r="C19" s="19" t="s">
        <v>175</v>
      </c>
      <c r="D19" s="20">
        <f>IF(ISBLANK(PETHNATlab),"",PETHNATlab)</f>
      </c>
      <c r="E19" s="20"/>
      <c r="F19" s="20"/>
      <c r="G19" s="20"/>
      <c r="H19" s="21"/>
      <c r="I19" s="20" t="s">
        <v>361</v>
      </c>
      <c r="J19" s="22">
        <v>0</v>
      </c>
      <c r="K19" s="22"/>
      <c r="L19" s="22"/>
      <c r="M19" s="22"/>
      <c r="N19" s="22"/>
      <c r="O19" s="20"/>
    </row>
    <row r="20" spans="1:15" ht="26.25" thickBot="1">
      <c r="A20" s="18" t="s">
        <v>36</v>
      </c>
      <c r="B20" s="6" t="s">
        <v>37</v>
      </c>
      <c r="C20" s="19" t="s">
        <v>175</v>
      </c>
      <c r="D20" s="20">
        <f>IF(ISBLANK(PETHNATlab),"",PETHNATlab)</f>
      </c>
      <c r="E20" s="20"/>
      <c r="F20" s="20"/>
      <c r="G20" s="20"/>
      <c r="H20" s="21"/>
      <c r="I20" s="20" t="s">
        <v>361</v>
      </c>
      <c r="J20" s="22">
        <v>0</v>
      </c>
      <c r="K20" s="22"/>
      <c r="L20" s="22"/>
      <c r="M20" s="22"/>
      <c r="N20" s="22"/>
      <c r="O20" s="20"/>
    </row>
    <row r="21" spans="1:15" ht="77.25" thickBot="1">
      <c r="A21" s="18" t="s">
        <v>38</v>
      </c>
      <c r="B21" s="28" t="s">
        <v>523</v>
      </c>
      <c r="C21" s="19" t="s">
        <v>201</v>
      </c>
      <c r="D21" s="20" t="str">
        <f>IF(ISBLANK(PEDUClab),"",PEDUClab)</f>
        <v>1 none (nessuno)
2 elementary school (licenza elementare)
3 middle school (medie inferiori)
4 high school (medie superiori)
5 bachelor's degree (laurea)
6 post-graduate qualification (specializzazione post-laurea)</v>
      </c>
      <c r="E21" s="20" t="s">
        <v>514</v>
      </c>
      <c r="F21" s="20" t="s">
        <v>318</v>
      </c>
      <c r="G21" s="20" t="s">
        <v>463</v>
      </c>
      <c r="H21" s="21"/>
      <c r="I21" s="20"/>
      <c r="J21" s="22">
        <v>8135</v>
      </c>
      <c r="K21" s="22">
        <v>1</v>
      </c>
      <c r="L21" s="22">
        <v>6</v>
      </c>
      <c r="M21" s="22">
        <v>2.8255870894699044</v>
      </c>
      <c r="N21" s="22">
        <v>1.1023672106929738</v>
      </c>
      <c r="O21" s="20"/>
    </row>
    <row r="22" spans="1:15" ht="77.25" thickBot="1">
      <c r="A22" s="18" t="s">
        <v>39</v>
      </c>
      <c r="B22" s="28" t="s">
        <v>524</v>
      </c>
      <c r="C22" s="19" t="s">
        <v>201</v>
      </c>
      <c r="D22" s="20" t="str">
        <f>IF(ISBLANK(PEDUClab),"",PEDUClab)</f>
        <v>1 none (nessuno)
2 elementary school (licenza elementare)
3 middle school (medie inferiori)
4 high school (medie superiori)
5 bachelor's degree (laurea)
6 post-graduate qualification (specializzazione post-laurea)</v>
      </c>
      <c r="E22" s="20" t="s">
        <v>514</v>
      </c>
      <c r="F22" s="20" t="s">
        <v>317</v>
      </c>
      <c r="G22" s="20" t="s">
        <v>80</v>
      </c>
      <c r="H22" s="21"/>
      <c r="I22" s="20"/>
      <c r="J22" s="22">
        <v>5901</v>
      </c>
      <c r="K22" s="22">
        <v>1</v>
      </c>
      <c r="L22" s="22">
        <v>6</v>
      </c>
      <c r="M22" s="22">
        <v>2.858675256892146</v>
      </c>
      <c r="N22" s="22">
        <v>1.0718924269410306</v>
      </c>
      <c r="O22" s="20"/>
    </row>
    <row r="23" spans="1:15" ht="217.5" thickBot="1">
      <c r="A23" s="18" t="s">
        <v>40</v>
      </c>
      <c r="B23" s="6" t="s">
        <v>312</v>
      </c>
      <c r="C23" s="19" t="s">
        <v>201</v>
      </c>
      <c r="D23" s="20" t="str">
        <f>IF(ISBLANK(PTOCClab),"",PTOCClab)</f>
        <v>0 less than high school education
1 HS professional studies
2 HS technical school
3 HS classical, scientific, language
4 HS art school/institute
5 HS teacher training
6 HS other
7 UNIV math,phys,chem,biol,sciences,pharmacy
8 UNIV agricultural or veterinary sciences
9 UNIV medicine &amp; dentistry
10 UNIV engineering
11 UNIV architecture/city-planning
12 UNIV economics or statistics
13 UNIV political science, sociology
14 UNIV law
15 UNIV arts, philosophy, languages
16 UNIV other</v>
      </c>
      <c r="E23" s="20" t="s">
        <v>514</v>
      </c>
      <c r="F23" s="20" t="s">
        <v>319</v>
      </c>
      <c r="G23" s="20" t="s">
        <v>165</v>
      </c>
      <c r="H23" s="21"/>
      <c r="I23" s="20" t="s">
        <v>363</v>
      </c>
      <c r="J23" s="22">
        <v>8135</v>
      </c>
      <c r="K23" s="22">
        <v>0</v>
      </c>
      <c r="L23" s="22">
        <v>16</v>
      </c>
      <c r="M23" s="22">
        <v>1.2302871573496346</v>
      </c>
      <c r="N23" s="22">
        <v>3.0471337698125502</v>
      </c>
      <c r="O23" s="20"/>
    </row>
    <row r="24" spans="1:15" ht="217.5" thickBot="1">
      <c r="A24" s="18" t="s">
        <v>41</v>
      </c>
      <c r="B24" s="6" t="s">
        <v>313</v>
      </c>
      <c r="C24" s="19" t="s">
        <v>201</v>
      </c>
      <c r="D24" s="20" t="str">
        <f>IF(ISBLANK(PTOCClab),"",PTOCClab)</f>
        <v>0 less than high school education
1 HS professional studies
2 HS technical school
3 HS classical, scientific, language
4 HS art school/institute
5 HS teacher training
6 HS other
7 UNIV math,phys,chem,biol,sciences,pharmacy
8 UNIV agricultural or veterinary sciences
9 UNIV medicine &amp; dentistry
10 UNIV engineering
11 UNIV architecture/city-planning
12 UNIV economics or statistics
13 UNIV political science, sociology
14 UNIV law
15 UNIV arts, philosophy, languages
16 UNIV other</v>
      </c>
      <c r="E24" s="20" t="s">
        <v>514</v>
      </c>
      <c r="F24" s="20" t="s">
        <v>320</v>
      </c>
      <c r="G24" s="20" t="s">
        <v>81</v>
      </c>
      <c r="H24" s="21"/>
      <c r="I24" s="20" t="s">
        <v>363</v>
      </c>
      <c r="J24" s="22">
        <v>5901</v>
      </c>
      <c r="K24" s="22">
        <v>0</v>
      </c>
      <c r="L24" s="22">
        <v>16</v>
      </c>
      <c r="M24" s="22">
        <v>1.4181305689484796</v>
      </c>
      <c r="N24" s="22">
        <v>3.2865559855424946</v>
      </c>
      <c r="O24" s="20"/>
    </row>
    <row r="25" spans="1:15" ht="13.5" thickBot="1">
      <c r="A25" s="18" t="s">
        <v>42</v>
      </c>
      <c r="B25" s="6" t="s">
        <v>43</v>
      </c>
      <c r="C25" s="19" t="s">
        <v>175</v>
      </c>
      <c r="D25" s="20"/>
      <c r="E25" s="20"/>
      <c r="F25" s="20"/>
      <c r="G25" s="20"/>
      <c r="H25" s="21"/>
      <c r="I25" s="20" t="s">
        <v>677</v>
      </c>
      <c r="J25" s="22">
        <v>0</v>
      </c>
      <c r="K25" s="22"/>
      <c r="L25" s="22"/>
      <c r="M25" s="22"/>
      <c r="N25" s="22"/>
      <c r="O25" s="20"/>
    </row>
    <row r="26" spans="1:15" ht="26.25" thickBot="1">
      <c r="A26" s="18" t="s">
        <v>44</v>
      </c>
      <c r="B26" s="6" t="s">
        <v>45</v>
      </c>
      <c r="C26" s="19" t="s">
        <v>175</v>
      </c>
      <c r="D26" s="20"/>
      <c r="E26" s="20"/>
      <c r="F26" s="20"/>
      <c r="G26" s="20"/>
      <c r="H26" s="21"/>
      <c r="I26" s="20" t="s">
        <v>677</v>
      </c>
      <c r="J26" s="22">
        <v>0</v>
      </c>
      <c r="K26" s="22"/>
      <c r="L26" s="22"/>
      <c r="M26" s="22"/>
      <c r="N26" s="22"/>
      <c r="O26" s="20"/>
    </row>
    <row r="27" spans="1:15" ht="141" thickBot="1">
      <c r="A27" s="18" t="s">
        <v>46</v>
      </c>
      <c r="B27" s="6" t="s">
        <v>47</v>
      </c>
      <c r="C27" s="19" t="s">
        <v>201</v>
      </c>
      <c r="D27" s="20" t="str">
        <f>IF(ISBLANK(PINDlab),"",PINDlab)</f>
        <v>0 not working
1 agriculture
2 manufacturing
3 building and construction
4 wholesale and retail trade, lodging and catering serv.
5 transport and communications
6 services of credit and insurance institutions
7 real estate &amp; renting serv., other prof. &amp; buis. actvities
8 domestic services and other private services
9 general gov., defence, educ., health &amp; oth. publ. serv.
10 extra-territorial org. and entities</v>
      </c>
      <c r="E27" s="20" t="s">
        <v>514</v>
      </c>
      <c r="F27" s="20" t="s">
        <v>495</v>
      </c>
      <c r="G27" s="47" t="s">
        <v>167</v>
      </c>
      <c r="H27" s="21"/>
      <c r="I27" s="20"/>
      <c r="J27" s="22">
        <v>8135</v>
      </c>
      <c r="K27" s="22">
        <v>0</v>
      </c>
      <c r="L27" s="22">
        <v>10</v>
      </c>
      <c r="M27" s="22">
        <v>2.566804883717543</v>
      </c>
      <c r="N27" s="22">
        <v>3.2521255635572004</v>
      </c>
      <c r="O27" s="20"/>
    </row>
    <row r="28" spans="1:15" ht="141" thickBot="1">
      <c r="A28" s="18" t="s">
        <v>48</v>
      </c>
      <c r="B28" s="6" t="s">
        <v>49</v>
      </c>
      <c r="C28" s="19" t="s">
        <v>201</v>
      </c>
      <c r="D28" s="20" t="str">
        <f>IF(ISBLANK(PINDlab),"",PINDlab)</f>
        <v>0 not working
1 agriculture
2 manufacturing
3 building and construction
4 wholesale and retail trade, lodging and catering serv.
5 transport and communications
6 services of credit and insurance institutions
7 real estate &amp; renting serv., other prof. &amp; buis. actvities
8 domestic services and other private services
9 general gov., defence, educ., health &amp; oth. publ. serv.
10 extra-territorial org. and entities</v>
      </c>
      <c r="E28" s="20" t="s">
        <v>514</v>
      </c>
      <c r="F28" s="20" t="s">
        <v>494</v>
      </c>
      <c r="G28" s="47" t="s">
        <v>82</v>
      </c>
      <c r="H28" s="21"/>
      <c r="I28" s="20"/>
      <c r="J28" s="22">
        <v>5901</v>
      </c>
      <c r="K28" s="22">
        <v>0</v>
      </c>
      <c r="L28" s="22">
        <v>10</v>
      </c>
      <c r="M28" s="22">
        <v>1.971978240247987</v>
      </c>
      <c r="N28" s="22">
        <v>3.230869188075998</v>
      </c>
      <c r="O28" s="20"/>
    </row>
    <row r="29" spans="1:15" ht="39" thickBot="1">
      <c r="A29" s="18" t="s">
        <v>50</v>
      </c>
      <c r="B29" s="6" t="s">
        <v>51</v>
      </c>
      <c r="C29" s="19" t="s">
        <v>201</v>
      </c>
      <c r="D29" s="20" t="str">
        <f>IF(ISBLANK(PTYPEWKlab),"",PTYPEWKlab)</f>
        <v>0 not working
1 private sector
2 public sector</v>
      </c>
      <c r="E29" s="20" t="s">
        <v>514</v>
      </c>
      <c r="F29" s="20" t="s">
        <v>673</v>
      </c>
      <c r="G29" s="47" t="s">
        <v>167</v>
      </c>
      <c r="H29" s="21"/>
      <c r="I29" s="20" t="s">
        <v>73</v>
      </c>
      <c r="J29" s="22">
        <v>8135</v>
      </c>
      <c r="K29" s="22">
        <v>0</v>
      </c>
      <c r="L29" s="22">
        <v>2</v>
      </c>
      <c r="M29" s="22">
        <v>0.6570864429450972</v>
      </c>
      <c r="N29" s="22">
        <v>0.7070031613744323</v>
      </c>
      <c r="O29" s="20"/>
    </row>
    <row r="30" spans="1:15" ht="64.5" thickBot="1">
      <c r="A30" s="18" t="s">
        <v>52</v>
      </c>
      <c r="B30" s="6" t="s">
        <v>53</v>
      </c>
      <c r="C30" s="19" t="s">
        <v>201</v>
      </c>
      <c r="D30" s="20" t="str">
        <f>IF(ISBLANK(PTYPEWKlab),"",PTYPEWKlab)</f>
        <v>0 not working
1 private sector
2 public sector</v>
      </c>
      <c r="E30" s="20" t="s">
        <v>514</v>
      </c>
      <c r="F30" s="20" t="s">
        <v>674</v>
      </c>
      <c r="G30" s="47" t="s">
        <v>82</v>
      </c>
      <c r="H30" s="21"/>
      <c r="I30" s="20" t="s">
        <v>73</v>
      </c>
      <c r="J30" s="22">
        <v>5901</v>
      </c>
      <c r="K30" s="22">
        <v>0</v>
      </c>
      <c r="L30" s="22">
        <v>2</v>
      </c>
      <c r="M30" s="22">
        <v>0.47301574784839095</v>
      </c>
      <c r="N30" s="22">
        <v>0.7042193937843285</v>
      </c>
      <c r="O30" s="20"/>
    </row>
    <row r="31" spans="1:15" ht="64.5" thickBot="1">
      <c r="A31" s="18" t="s">
        <v>54</v>
      </c>
      <c r="B31" s="6" t="s">
        <v>55</v>
      </c>
      <c r="C31" s="19" t="s">
        <v>201</v>
      </c>
      <c r="D31" s="20" t="s">
        <v>5</v>
      </c>
      <c r="E31" s="20" t="s">
        <v>161</v>
      </c>
      <c r="F31" s="20" t="s">
        <v>4</v>
      </c>
      <c r="G31" s="20" t="s">
        <v>463</v>
      </c>
      <c r="H31" s="21"/>
      <c r="I31" s="20"/>
      <c r="J31" s="22">
        <v>8135</v>
      </c>
      <c r="K31" s="22">
        <v>1</v>
      </c>
      <c r="L31" s="22">
        <v>5</v>
      </c>
      <c r="M31" s="22">
        <v>2.8420872169113913</v>
      </c>
      <c r="N31" s="22">
        <v>1.3966064122535349</v>
      </c>
      <c r="O31" s="20"/>
    </row>
    <row r="32" spans="1:15" ht="51.75" thickBot="1">
      <c r="A32" s="18" t="s">
        <v>56</v>
      </c>
      <c r="B32" s="6" t="s">
        <v>57</v>
      </c>
      <c r="C32" s="19" t="s">
        <v>201</v>
      </c>
      <c r="D32" s="20" t="str">
        <f>IF(ISBLANK(PMARTlab),"",PMARTlab)</f>
        <v>1 never married
2 married
3 separated / divorced
4 widowed</v>
      </c>
      <c r="E32" s="20" t="s">
        <v>514</v>
      </c>
      <c r="F32" s="20" t="s">
        <v>321</v>
      </c>
      <c r="G32" s="20" t="s">
        <v>463</v>
      </c>
      <c r="H32" s="21"/>
      <c r="I32" s="20"/>
      <c r="J32" s="22">
        <v>8135</v>
      </c>
      <c r="K32" s="22">
        <v>1</v>
      </c>
      <c r="L32" s="22">
        <v>4</v>
      </c>
      <c r="M32" s="22">
        <v>2.301131422362667</v>
      </c>
      <c r="N32" s="22">
        <v>0.8586225112503908</v>
      </c>
      <c r="O32" s="20"/>
    </row>
    <row r="33" spans="1:15" ht="51.75" thickBot="1">
      <c r="A33" s="18" t="s">
        <v>58</v>
      </c>
      <c r="B33" s="6" t="s">
        <v>59</v>
      </c>
      <c r="C33" s="19" t="s">
        <v>201</v>
      </c>
      <c r="D33" s="20" t="str">
        <f>IF(ISBLANK(PMARTlab),"",PMARTlab)</f>
        <v>1 never married
2 married
3 separated / divorced
4 widowed</v>
      </c>
      <c r="E33" s="20" t="s">
        <v>514</v>
      </c>
      <c r="F33" s="20" t="s">
        <v>322</v>
      </c>
      <c r="G33" s="20" t="s">
        <v>80</v>
      </c>
      <c r="H33" s="21"/>
      <c r="I33" s="20"/>
      <c r="J33" s="22">
        <v>5901</v>
      </c>
      <c r="K33" s="22">
        <v>1</v>
      </c>
      <c r="L33" s="22">
        <v>4</v>
      </c>
      <c r="M33" s="22">
        <v>1.997397889992094</v>
      </c>
      <c r="N33" s="22">
        <v>0.08339657287974583</v>
      </c>
      <c r="O33" s="20"/>
    </row>
    <row r="34" spans="1:15" ht="77.25" thickBot="1">
      <c r="A34" s="18" t="s">
        <v>60</v>
      </c>
      <c r="B34" s="6" t="s">
        <v>61</v>
      </c>
      <c r="C34" s="19" t="s">
        <v>201</v>
      </c>
      <c r="D34" s="20" t="s">
        <v>500</v>
      </c>
      <c r="E34" s="20" t="s">
        <v>709</v>
      </c>
      <c r="F34" s="20" t="s">
        <v>208</v>
      </c>
      <c r="G34" s="20" t="s">
        <v>463</v>
      </c>
      <c r="H34" s="21"/>
      <c r="I34" s="20" t="s">
        <v>700</v>
      </c>
      <c r="J34" s="22">
        <v>8135</v>
      </c>
      <c r="K34" s="22">
        <v>1</v>
      </c>
      <c r="L34" s="22">
        <v>4</v>
      </c>
      <c r="M34" s="22">
        <v>1.5774295649292316</v>
      </c>
      <c r="N34" s="22">
        <v>0.9561882825492551</v>
      </c>
      <c r="O34" s="20"/>
    </row>
    <row r="35" spans="1:15" ht="26.25" thickBot="1">
      <c r="A35" s="18" t="s">
        <v>447</v>
      </c>
      <c r="B35" s="6" t="s">
        <v>448</v>
      </c>
      <c r="C35" s="19" t="s">
        <v>201</v>
      </c>
      <c r="D35" s="20" t="str">
        <f>IF(ISBLANK(PDISABLlab),"",PDISABLlab)</f>
        <v>0 no
1 yes</v>
      </c>
      <c r="E35" s="20" t="s">
        <v>514</v>
      </c>
      <c r="F35" s="20" t="s">
        <v>187</v>
      </c>
      <c r="G35" s="20" t="s">
        <v>463</v>
      </c>
      <c r="H35" s="21"/>
      <c r="I35" s="20"/>
      <c r="J35" s="22">
        <v>8135</v>
      </c>
      <c r="K35" s="22">
        <v>0</v>
      </c>
      <c r="L35" s="22">
        <v>1</v>
      </c>
      <c r="M35" s="22">
        <v>0.04368239023733025</v>
      </c>
      <c r="N35" s="22">
        <v>0.20438747782968117</v>
      </c>
      <c r="O35" s="20"/>
    </row>
    <row r="36" spans="1:15" ht="39" thickBot="1">
      <c r="A36" s="18" t="s">
        <v>449</v>
      </c>
      <c r="B36" s="6" t="s">
        <v>450</v>
      </c>
      <c r="C36" s="19" t="s">
        <v>201</v>
      </c>
      <c r="D36" s="20" t="str">
        <f>IF(ISBLANK(PDISABLlab),"",PDISABLlab)</f>
        <v>0 no
1 yes</v>
      </c>
      <c r="E36" s="20" t="s">
        <v>514</v>
      </c>
      <c r="F36" s="20" t="s">
        <v>512</v>
      </c>
      <c r="G36" s="20" t="s">
        <v>538</v>
      </c>
      <c r="H36" s="21"/>
      <c r="I36" s="20"/>
      <c r="J36" s="22">
        <v>5901</v>
      </c>
      <c r="K36" s="22">
        <v>0</v>
      </c>
      <c r="L36" s="22">
        <v>1</v>
      </c>
      <c r="M36" s="22">
        <v>0.03928048915295897</v>
      </c>
      <c r="N36" s="22">
        <v>0.19426151190552576</v>
      </c>
      <c r="O36" s="20"/>
    </row>
    <row r="37" spans="1:15" ht="39" thickBot="1">
      <c r="A37" s="18" t="s">
        <v>451</v>
      </c>
      <c r="B37" s="6" t="s">
        <v>455</v>
      </c>
      <c r="C37" s="19" t="s">
        <v>201</v>
      </c>
      <c r="D37" s="20"/>
      <c r="E37" s="20" t="s">
        <v>514</v>
      </c>
      <c r="F37" s="20" t="s">
        <v>744</v>
      </c>
      <c r="G37" s="20" t="s">
        <v>463</v>
      </c>
      <c r="H37" s="21"/>
      <c r="I37" s="20" t="s">
        <v>690</v>
      </c>
      <c r="J37" s="22">
        <v>8135</v>
      </c>
      <c r="K37" s="22">
        <v>0</v>
      </c>
      <c r="L37" s="22">
        <v>5</v>
      </c>
      <c r="M37" s="22">
        <v>0.5112807779518241</v>
      </c>
      <c r="N37" s="22">
        <v>0.8551852152742327</v>
      </c>
      <c r="O37" s="20"/>
    </row>
    <row r="38" spans="1:15" ht="39" thickBot="1">
      <c r="A38" s="18" t="s">
        <v>456</v>
      </c>
      <c r="B38" s="6" t="s">
        <v>457</v>
      </c>
      <c r="C38" s="19" t="s">
        <v>201</v>
      </c>
      <c r="D38" s="20"/>
      <c r="E38" s="20" t="s">
        <v>514</v>
      </c>
      <c r="F38" s="20" t="s">
        <v>525</v>
      </c>
      <c r="G38" s="20" t="s">
        <v>83</v>
      </c>
      <c r="H38" s="21"/>
      <c r="I38" s="20"/>
      <c r="J38" s="22">
        <v>2667</v>
      </c>
      <c r="K38" s="22">
        <v>0</v>
      </c>
      <c r="L38" s="22">
        <v>17</v>
      </c>
      <c r="M38" s="22">
        <v>7.8991782445331555</v>
      </c>
      <c r="N38" s="22">
        <v>5.340203614540846</v>
      </c>
      <c r="O38" s="20"/>
    </row>
    <row r="39" spans="1:15" ht="26.25" thickBot="1">
      <c r="A39" s="18" t="s">
        <v>458</v>
      </c>
      <c r="B39" s="6" t="s">
        <v>459</v>
      </c>
      <c r="C39" s="19" t="s">
        <v>201</v>
      </c>
      <c r="D39" s="20"/>
      <c r="E39" s="20" t="s">
        <v>514</v>
      </c>
      <c r="F39" s="20" t="s">
        <v>526</v>
      </c>
      <c r="G39" s="20" t="s">
        <v>463</v>
      </c>
      <c r="H39" s="21"/>
      <c r="I39" s="20"/>
      <c r="J39" s="22">
        <v>8135</v>
      </c>
      <c r="K39" s="22">
        <v>0</v>
      </c>
      <c r="L39" s="22">
        <v>3</v>
      </c>
      <c r="M39" s="22">
        <v>0.3156924404668348</v>
      </c>
      <c r="N39" s="22">
        <v>0.592435011620278</v>
      </c>
      <c r="O39" s="20"/>
    </row>
    <row r="40" spans="1:15" ht="39" thickBot="1">
      <c r="A40" s="18" t="s">
        <v>460</v>
      </c>
      <c r="B40" s="6" t="s">
        <v>461</v>
      </c>
      <c r="C40" s="19" t="s">
        <v>201</v>
      </c>
      <c r="D40" s="20"/>
      <c r="E40" s="20" t="s">
        <v>514</v>
      </c>
      <c r="F40" s="20" t="s">
        <v>189</v>
      </c>
      <c r="G40" s="20" t="s">
        <v>463</v>
      </c>
      <c r="H40" s="21"/>
      <c r="I40" s="20"/>
      <c r="J40" s="22">
        <v>8135</v>
      </c>
      <c r="K40" s="22">
        <v>0</v>
      </c>
      <c r="L40" s="22">
        <v>3</v>
      </c>
      <c r="M40" s="22">
        <v>0.18358972680196609</v>
      </c>
      <c r="N40" s="22">
        <v>0.44402007092953044</v>
      </c>
      <c r="O40" s="20"/>
    </row>
    <row r="41" spans="1:15" ht="128.25" thickBot="1">
      <c r="A41" s="18" t="s">
        <v>462</v>
      </c>
      <c r="B41" s="6" t="s">
        <v>286</v>
      </c>
      <c r="C41" s="19" t="s">
        <v>201</v>
      </c>
      <c r="D41" s="20" t="str">
        <f>IF(ISBLANK(PACTIVlab),"",PACTIVlab)</f>
        <v>0 not working
1 blue-collar worker or similar
2 office worker or school teacher
3 junior manager/cadre
4 manager, senior official
5 member of the arts or professions
6 sole proprietor
7 freelance
8 owner or member of family buisness
9 active shareholder/partner</v>
      </c>
      <c r="E41" s="20" t="s">
        <v>514</v>
      </c>
      <c r="F41" s="20" t="s">
        <v>539</v>
      </c>
      <c r="G41" s="47" t="s">
        <v>167</v>
      </c>
      <c r="H41" s="21"/>
      <c r="I41" s="20" t="s">
        <v>501</v>
      </c>
      <c r="J41" s="22">
        <v>8135</v>
      </c>
      <c r="K41" s="22">
        <v>0</v>
      </c>
      <c r="L41" s="22">
        <v>9</v>
      </c>
      <c r="M41" s="22">
        <v>1.7881620313491051</v>
      </c>
      <c r="N41" s="22">
        <v>2.5911819839117443</v>
      </c>
      <c r="O41" s="20"/>
    </row>
    <row r="42" spans="1:15" ht="128.25" thickBot="1">
      <c r="A42" s="18" t="s">
        <v>464</v>
      </c>
      <c r="B42" s="6" t="s">
        <v>287</v>
      </c>
      <c r="C42" s="19" t="s">
        <v>201</v>
      </c>
      <c r="D42" s="20" t="str">
        <f>IF(ISBLANK(PACTIVlab),"",PACTIVlab)</f>
        <v>0 not working
1 blue-collar worker or similar
2 office worker or school teacher
3 junior manager/cadre
4 manager, senior official
5 member of the arts or professions
6 sole proprietor
7 freelance
8 owner or member of family buisness
9 active shareholder/partner</v>
      </c>
      <c r="E42" s="20" t="s">
        <v>514</v>
      </c>
      <c r="F42" s="20" t="s">
        <v>540</v>
      </c>
      <c r="G42" s="20" t="s">
        <v>82</v>
      </c>
      <c r="H42" s="21"/>
      <c r="I42" s="20" t="s">
        <v>501</v>
      </c>
      <c r="J42" s="22">
        <v>5901</v>
      </c>
      <c r="K42" s="22">
        <v>0</v>
      </c>
      <c r="L42" s="22">
        <v>9</v>
      </c>
      <c r="M42" s="22">
        <v>1.1624039616767883</v>
      </c>
      <c r="N42" s="22">
        <v>2.2365737280632243</v>
      </c>
      <c r="O42" s="20"/>
    </row>
    <row r="43" spans="1:15" ht="102.75" thickBot="1">
      <c r="A43" s="18" t="s">
        <v>465</v>
      </c>
      <c r="B43" s="6" t="s">
        <v>466</v>
      </c>
      <c r="C43" s="19" t="s">
        <v>201</v>
      </c>
      <c r="D43" s="20" t="str">
        <f>IF(ISBLANK(PIMMIGRlab),"",PIMMIGRlab)</f>
        <v>1 born outside Italy
2 born in the south (incl. islands), lives in the north
3 born in the south (incl. islands), lives in the centre
4 born in the centre, lives in the north
5 born in the centre, lives in the south (incl. islands)
6 born in the north, lives in the centre
7 born in the north, lives in the south (incl. islands)
8 lives in the area of birth</v>
      </c>
      <c r="E43" s="20" t="s">
        <v>514</v>
      </c>
      <c r="F43" s="20" t="s">
        <v>11</v>
      </c>
      <c r="G43" s="20" t="s">
        <v>463</v>
      </c>
      <c r="H43" s="21"/>
      <c r="I43" s="20" t="s">
        <v>362</v>
      </c>
      <c r="J43" s="22">
        <v>8135</v>
      </c>
      <c r="K43" s="22">
        <v>1</v>
      </c>
      <c r="L43" s="22">
        <v>8</v>
      </c>
      <c r="M43" s="22">
        <v>7.39510400758369</v>
      </c>
      <c r="N43" s="22">
        <v>1.7594999077936786</v>
      </c>
      <c r="O43" s="20"/>
    </row>
    <row r="44" spans="1:15" ht="102.75" thickBot="1">
      <c r="A44" s="18" t="s">
        <v>467</v>
      </c>
      <c r="B44" s="6" t="s">
        <v>468</v>
      </c>
      <c r="C44" s="19" t="s">
        <v>201</v>
      </c>
      <c r="D44" s="20" t="str">
        <f>IF(ISBLANK(PIMMIGRlab),"",PIMMIGRlab)</f>
        <v>1 born outside Italy
2 born in the south (incl. islands), lives in the north
3 born in the south (incl. islands), lives in the centre
4 born in the centre, lives in the north
5 born in the centre, lives in the south (incl. islands)
6 born in the north, lives in the centre
7 born in the north, lives in the south (incl. islands)
8 lives in the area of birth</v>
      </c>
      <c r="E44" s="20" t="s">
        <v>514</v>
      </c>
      <c r="F44" s="20" t="s">
        <v>12</v>
      </c>
      <c r="G44" s="20" t="s">
        <v>80</v>
      </c>
      <c r="H44" s="21"/>
      <c r="I44" s="20" t="s">
        <v>362</v>
      </c>
      <c r="J44" s="22">
        <v>5901</v>
      </c>
      <c r="K44" s="22">
        <v>1</v>
      </c>
      <c r="L44" s="22">
        <v>8</v>
      </c>
      <c r="M44" s="22">
        <v>7.298276577119996</v>
      </c>
      <c r="N44" s="22">
        <v>1.8943163086223187</v>
      </c>
      <c r="O44" s="20"/>
    </row>
    <row r="45" spans="1:15" ht="115.5" thickBot="1">
      <c r="A45" s="18" t="s">
        <v>469</v>
      </c>
      <c r="B45" s="6" t="s">
        <v>288</v>
      </c>
      <c r="C45" s="19" t="s">
        <v>201</v>
      </c>
      <c r="D45" s="20" t="str">
        <f>IF(ISBLANK(PLFSlab),"",PLFSlab)</f>
        <v>1 employee
2 self-employed
3 first job-seeker
4 housewife
5 rentier
6 pensioner
7 unemployed
8 student
9 other not employed</v>
      </c>
      <c r="E45" s="20" t="s">
        <v>514</v>
      </c>
      <c r="F45" s="20" t="s">
        <v>323</v>
      </c>
      <c r="G45" s="20" t="s">
        <v>463</v>
      </c>
      <c r="H45" s="21"/>
      <c r="I45" s="20"/>
      <c r="J45" s="22">
        <v>8135</v>
      </c>
      <c r="K45" s="22">
        <v>1</v>
      </c>
      <c r="L45" s="22">
        <v>9</v>
      </c>
      <c r="M45" s="22">
        <v>3.5857378944418667</v>
      </c>
      <c r="N45" s="22">
        <v>2.394555535895295</v>
      </c>
      <c r="O45" s="20"/>
    </row>
    <row r="46" spans="1:15" ht="115.5" thickBot="1">
      <c r="A46" s="18" t="s">
        <v>470</v>
      </c>
      <c r="B46" s="6" t="s">
        <v>289</v>
      </c>
      <c r="C46" s="19" t="s">
        <v>201</v>
      </c>
      <c r="D46" s="20" t="str">
        <f>IF(ISBLANK(PLFSlab),"",PLFSlab)</f>
        <v>1 employee
2 self-employed
3 first job-seeker
4 housewife
5 rentier
6 pensioner
7 unemployed
8 student
9 other not employed</v>
      </c>
      <c r="E46" s="20" t="s">
        <v>514</v>
      </c>
      <c r="F46" s="20" t="s">
        <v>324</v>
      </c>
      <c r="G46" s="20" t="s">
        <v>80</v>
      </c>
      <c r="H46" s="21"/>
      <c r="I46" s="20"/>
      <c r="J46" s="22">
        <v>5901</v>
      </c>
      <c r="K46" s="22">
        <v>1</v>
      </c>
      <c r="L46" s="22">
        <v>8</v>
      </c>
      <c r="M46" s="22">
        <v>3.537012616573732</v>
      </c>
      <c r="N46" s="22">
        <v>1.8674171002309592</v>
      </c>
      <c r="O46" s="20"/>
    </row>
    <row r="47" spans="1:15" ht="51.75" thickBot="1">
      <c r="A47" s="18" t="s">
        <v>471</v>
      </c>
      <c r="B47" s="6" t="s">
        <v>472</v>
      </c>
      <c r="C47" s="19" t="s">
        <v>201</v>
      </c>
      <c r="D47" s="20"/>
      <c r="E47" s="20" t="s">
        <v>514</v>
      </c>
      <c r="F47" s="20" t="s">
        <v>498</v>
      </c>
      <c r="G47" s="20" t="s">
        <v>739</v>
      </c>
      <c r="H47" s="21"/>
      <c r="I47" s="20"/>
      <c r="J47" s="22">
        <v>4352</v>
      </c>
      <c r="K47" s="22">
        <v>4</v>
      </c>
      <c r="L47" s="22">
        <v>52</v>
      </c>
      <c r="M47" s="22">
        <v>49.34494820643411</v>
      </c>
      <c r="N47" s="22">
        <v>8.59376658015297</v>
      </c>
      <c r="O47" s="20"/>
    </row>
    <row r="48" spans="1:15" ht="64.5" thickBot="1">
      <c r="A48" s="18" t="s">
        <v>473</v>
      </c>
      <c r="B48" s="6" t="s">
        <v>474</v>
      </c>
      <c r="C48" s="19" t="s">
        <v>201</v>
      </c>
      <c r="D48" s="20"/>
      <c r="E48" s="20" t="s">
        <v>514</v>
      </c>
      <c r="F48" s="20" t="s">
        <v>499</v>
      </c>
      <c r="G48" s="20" t="s">
        <v>84</v>
      </c>
      <c r="H48" s="21"/>
      <c r="I48" s="20"/>
      <c r="J48" s="22">
        <v>1756</v>
      </c>
      <c r="K48" s="22">
        <v>4</v>
      </c>
      <c r="L48" s="22">
        <v>52</v>
      </c>
      <c r="M48" s="22">
        <v>49.10671875022782</v>
      </c>
      <c r="N48" s="22">
        <v>9.065589979650483</v>
      </c>
      <c r="O48" s="20"/>
    </row>
    <row r="49" spans="1:15" ht="51.75" thickBot="1">
      <c r="A49" s="18" t="s">
        <v>475</v>
      </c>
      <c r="B49" s="6" t="s">
        <v>476</v>
      </c>
      <c r="C49" s="19" t="s">
        <v>201</v>
      </c>
      <c r="D49" s="20"/>
      <c r="E49" s="20" t="s">
        <v>514</v>
      </c>
      <c r="F49" s="20" t="s">
        <v>496</v>
      </c>
      <c r="G49" s="20" t="s">
        <v>738</v>
      </c>
      <c r="H49" s="21"/>
      <c r="I49" s="20"/>
      <c r="J49" s="22">
        <v>260</v>
      </c>
      <c r="K49" s="22">
        <v>4</v>
      </c>
      <c r="L49" s="22">
        <v>52</v>
      </c>
      <c r="M49" s="22">
        <v>36.01706607936214</v>
      </c>
      <c r="N49" s="22">
        <v>19.690212128264395</v>
      </c>
      <c r="O49" s="20"/>
    </row>
    <row r="50" spans="1:15" ht="64.5" thickBot="1">
      <c r="A50" s="18" t="s">
        <v>477</v>
      </c>
      <c r="B50" s="6" t="s">
        <v>478</v>
      </c>
      <c r="C50" s="19" t="s">
        <v>201</v>
      </c>
      <c r="D50" s="20"/>
      <c r="E50" s="20" t="s">
        <v>514</v>
      </c>
      <c r="F50" s="20" t="s">
        <v>497</v>
      </c>
      <c r="G50" s="20" t="s">
        <v>85</v>
      </c>
      <c r="H50" s="21"/>
      <c r="I50" s="20"/>
      <c r="J50" s="22">
        <v>275</v>
      </c>
      <c r="K50" s="22">
        <v>4</v>
      </c>
      <c r="L50" s="22">
        <v>52</v>
      </c>
      <c r="M50" s="22">
        <v>42.96014056994161</v>
      </c>
      <c r="N50" s="22">
        <v>15.948822185817528</v>
      </c>
      <c r="O50" s="20"/>
    </row>
    <row r="51" spans="1:15" ht="26.25" thickBot="1">
      <c r="A51" s="18" t="s">
        <v>479</v>
      </c>
      <c r="B51" s="6" t="s">
        <v>480</v>
      </c>
      <c r="C51" s="19" t="s">
        <v>175</v>
      </c>
      <c r="D51" s="20"/>
      <c r="E51" s="20"/>
      <c r="F51" s="20"/>
      <c r="G51" s="20"/>
      <c r="H51" s="21"/>
      <c r="I51" s="20" t="s">
        <v>677</v>
      </c>
      <c r="J51" s="22">
        <v>0</v>
      </c>
      <c r="K51" s="22"/>
      <c r="L51" s="22"/>
      <c r="M51" s="22"/>
      <c r="N51" s="22"/>
      <c r="O51" s="20"/>
    </row>
    <row r="52" spans="1:15" ht="26.25" thickBot="1">
      <c r="A52" s="18" t="s">
        <v>481</v>
      </c>
      <c r="B52" s="6" t="s">
        <v>482</v>
      </c>
      <c r="C52" s="19" t="s">
        <v>175</v>
      </c>
      <c r="D52" s="20"/>
      <c r="E52" s="20"/>
      <c r="F52" s="20"/>
      <c r="G52" s="20"/>
      <c r="H52" s="21"/>
      <c r="I52" s="20" t="s">
        <v>677</v>
      </c>
      <c r="J52" s="22">
        <v>0</v>
      </c>
      <c r="K52" s="22"/>
      <c r="L52" s="22"/>
      <c r="M52" s="22"/>
      <c r="N52" s="22"/>
      <c r="O52" s="20"/>
    </row>
    <row r="53" spans="1:15" ht="39" thickBot="1">
      <c r="A53" s="18" t="s">
        <v>483</v>
      </c>
      <c r="B53" s="6" t="s">
        <v>484</v>
      </c>
      <c r="C53" s="19" t="s">
        <v>201</v>
      </c>
      <c r="D53" s="20"/>
      <c r="E53" s="20" t="s">
        <v>514</v>
      </c>
      <c r="F53" s="20" t="s">
        <v>675</v>
      </c>
      <c r="G53" s="20" t="s">
        <v>737</v>
      </c>
      <c r="H53" s="21"/>
      <c r="I53" s="20"/>
      <c r="J53" s="22">
        <v>4450</v>
      </c>
      <c r="K53" s="22">
        <v>1</v>
      </c>
      <c r="L53" s="22">
        <v>97</v>
      </c>
      <c r="M53" s="22">
        <v>43.07366831490667</v>
      </c>
      <c r="N53" s="22">
        <v>13.054072089871626</v>
      </c>
      <c r="O53" s="20"/>
    </row>
    <row r="54" spans="1:15" ht="51.75" thickBot="1">
      <c r="A54" s="18" t="s">
        <v>485</v>
      </c>
      <c r="B54" s="6" t="s">
        <v>486</v>
      </c>
      <c r="C54" s="19" t="s">
        <v>201</v>
      </c>
      <c r="D54" s="20"/>
      <c r="E54" s="20" t="s">
        <v>514</v>
      </c>
      <c r="F54" s="20" t="s">
        <v>676</v>
      </c>
      <c r="G54" s="20" t="s">
        <v>86</v>
      </c>
      <c r="H54" s="21"/>
      <c r="I54" s="20"/>
      <c r="J54" s="22">
        <v>1992</v>
      </c>
      <c r="K54" s="22">
        <v>2</v>
      </c>
      <c r="L54" s="22">
        <v>97</v>
      </c>
      <c r="M54" s="22">
        <v>36.60825458492846</v>
      </c>
      <c r="N54" s="22">
        <v>13.601003575828155</v>
      </c>
      <c r="O54" s="20"/>
    </row>
    <row r="55" spans="1:15" ht="26.25" thickBot="1">
      <c r="A55" s="66" t="s">
        <v>487</v>
      </c>
      <c r="B55" s="67"/>
      <c r="C55" s="12"/>
      <c r="D55" s="24"/>
      <c r="E55" s="25"/>
      <c r="F55" s="25"/>
      <c r="G55" s="25"/>
      <c r="H55" s="25"/>
      <c r="I55" s="57" t="s">
        <v>14</v>
      </c>
      <c r="J55" s="27"/>
      <c r="K55" s="23"/>
      <c r="L55" s="23"/>
      <c r="M55" s="23"/>
      <c r="N55" s="23"/>
      <c r="O55" s="14"/>
    </row>
    <row r="56" spans="1:15" ht="51.75" thickBot="1">
      <c r="A56" s="18" t="s">
        <v>490</v>
      </c>
      <c r="B56" s="6" t="s">
        <v>209</v>
      </c>
      <c r="C56" s="29" t="s">
        <v>201</v>
      </c>
      <c r="D56" s="20"/>
      <c r="E56" s="20" t="s">
        <v>709</v>
      </c>
      <c r="F56" s="30" t="s">
        <v>722</v>
      </c>
      <c r="G56" s="20" t="s">
        <v>554</v>
      </c>
      <c r="H56" s="21"/>
      <c r="I56" s="20" t="s">
        <v>503</v>
      </c>
      <c r="J56" s="22">
        <v>8119</v>
      </c>
      <c r="K56" s="22">
        <v>240</v>
      </c>
      <c r="L56" s="22">
        <v>60000</v>
      </c>
      <c r="M56" s="22">
        <v>9979.270904138402</v>
      </c>
      <c r="N56" s="22">
        <v>5402.068339306764</v>
      </c>
      <c r="O56" s="20"/>
    </row>
    <row r="57" spans="1:15" ht="51.75" thickBot="1">
      <c r="A57" s="18" t="s">
        <v>210</v>
      </c>
      <c r="B57" s="6" t="s">
        <v>211</v>
      </c>
      <c r="C57" s="29" t="s">
        <v>201</v>
      </c>
      <c r="D57" s="20"/>
      <c r="E57" s="30" t="s">
        <v>556</v>
      </c>
      <c r="F57" s="30" t="s">
        <v>3</v>
      </c>
      <c r="G57" s="20" t="s">
        <v>554</v>
      </c>
      <c r="H57" s="21"/>
      <c r="I57" s="20" t="s">
        <v>13</v>
      </c>
      <c r="J57" s="22">
        <v>2009</v>
      </c>
      <c r="K57" s="22">
        <v>24</v>
      </c>
      <c r="L57" s="22">
        <v>30000</v>
      </c>
      <c r="M57" s="22">
        <v>4085.1444265822947</v>
      </c>
      <c r="N57" s="22">
        <v>2581.7637122185956</v>
      </c>
      <c r="O57" s="20" t="s">
        <v>519</v>
      </c>
    </row>
    <row r="58" spans="1:15" ht="26.25" thickBot="1">
      <c r="A58" s="18" t="s">
        <v>212</v>
      </c>
      <c r="B58" s="6" t="s">
        <v>213</v>
      </c>
      <c r="C58" s="29" t="s">
        <v>175</v>
      </c>
      <c r="D58" s="20"/>
      <c r="E58" s="30"/>
      <c r="F58" s="30"/>
      <c r="G58" s="20"/>
      <c r="H58" s="21"/>
      <c r="I58" s="20" t="s">
        <v>677</v>
      </c>
      <c r="J58" s="22">
        <v>0</v>
      </c>
      <c r="K58" s="22"/>
      <c r="L58" s="22"/>
      <c r="M58" s="22"/>
      <c r="N58" s="22"/>
      <c r="O58" s="20"/>
    </row>
    <row r="59" spans="1:15" ht="26.25" thickBot="1">
      <c r="A59" s="18" t="s">
        <v>214</v>
      </c>
      <c r="B59" s="6" t="s">
        <v>215</v>
      </c>
      <c r="C59" s="29" t="s">
        <v>175</v>
      </c>
      <c r="D59" s="20"/>
      <c r="E59" s="30"/>
      <c r="F59" s="30"/>
      <c r="G59" s="20"/>
      <c r="H59" s="21"/>
      <c r="I59" s="20" t="s">
        <v>677</v>
      </c>
      <c r="J59" s="22">
        <v>0</v>
      </c>
      <c r="K59" s="22"/>
      <c r="L59" s="22"/>
      <c r="M59" s="22"/>
      <c r="N59" s="22"/>
      <c r="O59" s="20"/>
    </row>
    <row r="60" spans="1:15" ht="26.25" thickBot="1">
      <c r="A60" s="18" t="s">
        <v>216</v>
      </c>
      <c r="B60" s="6" t="s">
        <v>217</v>
      </c>
      <c r="C60" s="29" t="s">
        <v>175</v>
      </c>
      <c r="D60" s="20"/>
      <c r="E60" s="30"/>
      <c r="F60" s="30"/>
      <c r="G60" s="20"/>
      <c r="H60" s="21"/>
      <c r="I60" s="20" t="s">
        <v>677</v>
      </c>
      <c r="J60" s="22">
        <v>0</v>
      </c>
      <c r="K60" s="22"/>
      <c r="L60" s="22"/>
      <c r="M60" s="22"/>
      <c r="N60" s="22"/>
      <c r="O60" s="20"/>
    </row>
    <row r="61" spans="1:15" ht="26.25" thickBot="1">
      <c r="A61" s="18" t="s">
        <v>218</v>
      </c>
      <c r="B61" s="6" t="s">
        <v>219</v>
      </c>
      <c r="C61" s="29" t="s">
        <v>175</v>
      </c>
      <c r="D61" s="20"/>
      <c r="E61" s="30"/>
      <c r="F61" s="30"/>
      <c r="G61" s="20"/>
      <c r="H61" s="21"/>
      <c r="I61" s="20" t="s">
        <v>677</v>
      </c>
      <c r="J61" s="22">
        <v>0</v>
      </c>
      <c r="K61" s="22"/>
      <c r="L61" s="22"/>
      <c r="M61" s="22"/>
      <c r="N61" s="22"/>
      <c r="O61" s="20"/>
    </row>
    <row r="62" spans="1:15" ht="39" thickBot="1">
      <c r="A62" s="18" t="s">
        <v>220</v>
      </c>
      <c r="B62" s="6" t="s">
        <v>221</v>
      </c>
      <c r="C62" s="29" t="s">
        <v>175</v>
      </c>
      <c r="D62" s="20"/>
      <c r="E62" s="30"/>
      <c r="F62" s="30"/>
      <c r="G62" s="20"/>
      <c r="H62" s="21"/>
      <c r="I62" s="20" t="s">
        <v>677</v>
      </c>
      <c r="J62" s="22">
        <v>0</v>
      </c>
      <c r="K62" s="22"/>
      <c r="L62" s="22"/>
      <c r="M62" s="22"/>
      <c r="N62" s="22"/>
      <c r="O62" s="20"/>
    </row>
    <row r="63" spans="1:15" ht="284.25" customHeight="1" thickBot="1">
      <c r="A63" s="18" t="s">
        <v>488</v>
      </c>
      <c r="B63" s="6" t="s">
        <v>489</v>
      </c>
      <c r="C63" s="29" t="s">
        <v>201</v>
      </c>
      <c r="D63" s="20"/>
      <c r="E63" s="20" t="s">
        <v>555</v>
      </c>
      <c r="F63" s="30" t="s">
        <v>502</v>
      </c>
      <c r="G63" s="20" t="s">
        <v>463</v>
      </c>
      <c r="H63" s="21"/>
      <c r="I63" s="20" t="s">
        <v>16</v>
      </c>
      <c r="J63" s="22">
        <v>8135</v>
      </c>
      <c r="K63" s="22">
        <v>1620</v>
      </c>
      <c r="L63" s="22">
        <v>431600</v>
      </c>
      <c r="M63" s="22">
        <v>32954.697663238476</v>
      </c>
      <c r="N63" s="22">
        <v>21320.275918677766</v>
      </c>
      <c r="O63" s="20"/>
    </row>
    <row r="64" spans="1:15" ht="13.5" thickBot="1">
      <c r="A64" s="66" t="s">
        <v>222</v>
      </c>
      <c r="B64" s="67"/>
      <c r="C64" s="12"/>
      <c r="D64" s="24"/>
      <c r="E64" s="25"/>
      <c r="F64" s="25"/>
      <c r="G64" s="25"/>
      <c r="H64" s="25"/>
      <c r="I64" s="57" t="s">
        <v>15</v>
      </c>
      <c r="J64" s="27"/>
      <c r="K64" s="23"/>
      <c r="L64" s="23"/>
      <c r="M64" s="23"/>
      <c r="N64" s="23"/>
      <c r="O64" s="14"/>
    </row>
    <row r="65" spans="1:15" ht="26.25" thickBot="1">
      <c r="A65" s="18" t="s">
        <v>223</v>
      </c>
      <c r="B65" s="6" t="s">
        <v>224</v>
      </c>
      <c r="C65" s="29" t="s">
        <v>175</v>
      </c>
      <c r="D65" s="20"/>
      <c r="E65" s="30"/>
      <c r="F65" s="20"/>
      <c r="G65" s="20"/>
      <c r="H65" s="21"/>
      <c r="I65" s="20" t="s">
        <v>504</v>
      </c>
      <c r="J65" s="22">
        <v>0</v>
      </c>
      <c r="K65" s="22"/>
      <c r="L65" s="22"/>
      <c r="M65" s="22"/>
      <c r="N65" s="22"/>
      <c r="O65" s="20"/>
    </row>
    <row r="66" spans="1:15" ht="90" thickBot="1">
      <c r="A66" s="18" t="s">
        <v>225</v>
      </c>
      <c r="B66" s="6" t="s">
        <v>226</v>
      </c>
      <c r="C66" s="29" t="s">
        <v>201</v>
      </c>
      <c r="D66" s="20"/>
      <c r="E66" s="30" t="s">
        <v>710</v>
      </c>
      <c r="F66" s="20" t="s">
        <v>745</v>
      </c>
      <c r="G66" s="20" t="s">
        <v>347</v>
      </c>
      <c r="H66" s="21" t="s">
        <v>542</v>
      </c>
      <c r="I66" s="20" t="s">
        <v>345</v>
      </c>
      <c r="J66" s="22">
        <v>4518</v>
      </c>
      <c r="K66" s="22">
        <v>400</v>
      </c>
      <c r="L66" s="22">
        <v>170000</v>
      </c>
      <c r="M66" s="22">
        <v>31157.934762021356</v>
      </c>
      <c r="N66" s="22">
        <v>19130.332272286567</v>
      </c>
      <c r="O66" s="20"/>
    </row>
    <row r="67" spans="1:15" ht="26.25" thickBot="1">
      <c r="A67" s="31" t="s">
        <v>227</v>
      </c>
      <c r="B67" s="32" t="s">
        <v>228</v>
      </c>
      <c r="C67" s="29" t="s">
        <v>175</v>
      </c>
      <c r="D67" s="20"/>
      <c r="E67" s="20"/>
      <c r="F67" s="20"/>
      <c r="G67" s="20"/>
      <c r="H67" s="21"/>
      <c r="I67" s="20" t="s">
        <v>672</v>
      </c>
      <c r="J67" s="22">
        <v>0</v>
      </c>
      <c r="K67" s="22"/>
      <c r="L67" s="22"/>
      <c r="M67" s="22"/>
      <c r="N67" s="22"/>
      <c r="O67" s="20"/>
    </row>
    <row r="68" spans="1:15" ht="39" thickBot="1">
      <c r="A68" s="31" t="s">
        <v>229</v>
      </c>
      <c r="B68" s="32" t="s">
        <v>230</v>
      </c>
      <c r="C68" s="29" t="s">
        <v>175</v>
      </c>
      <c r="D68" s="20"/>
      <c r="E68" s="30"/>
      <c r="F68" s="20"/>
      <c r="G68" s="20"/>
      <c r="H68" s="21"/>
      <c r="I68" s="20" t="s">
        <v>672</v>
      </c>
      <c r="J68" s="22">
        <v>0</v>
      </c>
      <c r="K68" s="22"/>
      <c r="L68" s="22"/>
      <c r="M68" s="22"/>
      <c r="N68" s="22"/>
      <c r="O68" s="20"/>
    </row>
    <row r="69" spans="1:15" ht="99" customHeight="1" thickBot="1">
      <c r="A69" s="31" t="s">
        <v>231</v>
      </c>
      <c r="B69" s="32" t="s">
        <v>232</v>
      </c>
      <c r="C69" s="29" t="s">
        <v>201</v>
      </c>
      <c r="D69" s="20"/>
      <c r="E69" s="30" t="s">
        <v>348</v>
      </c>
      <c r="F69" s="20" t="s">
        <v>132</v>
      </c>
      <c r="G69" s="20" t="s">
        <v>347</v>
      </c>
      <c r="H69" s="21" t="s">
        <v>542</v>
      </c>
      <c r="I69" s="20" t="s">
        <v>707</v>
      </c>
      <c r="J69" s="22">
        <v>149</v>
      </c>
      <c r="K69" s="22">
        <v>-27127.344575000003</v>
      </c>
      <c r="L69" s="22">
        <v>390000</v>
      </c>
      <c r="M69" s="22">
        <v>20884.641756079698</v>
      </c>
      <c r="N69" s="22">
        <v>44558.159444160505</v>
      </c>
      <c r="O69" s="20"/>
    </row>
    <row r="70" spans="1:15" ht="111.75" customHeight="1" thickBot="1">
      <c r="A70" s="31" t="s">
        <v>233</v>
      </c>
      <c r="B70" s="32" t="s">
        <v>453</v>
      </c>
      <c r="C70" s="19" t="s">
        <v>201</v>
      </c>
      <c r="D70" s="20"/>
      <c r="E70" s="30" t="s">
        <v>348</v>
      </c>
      <c r="F70" s="20" t="s">
        <v>696</v>
      </c>
      <c r="G70" s="20" t="s">
        <v>347</v>
      </c>
      <c r="H70" s="21" t="s">
        <v>542</v>
      </c>
      <c r="I70" s="20" t="s">
        <v>707</v>
      </c>
      <c r="J70" s="22">
        <v>1656</v>
      </c>
      <c r="K70" s="22">
        <v>-80000</v>
      </c>
      <c r="L70" s="22">
        <v>600000</v>
      </c>
      <c r="M70" s="22">
        <v>25446.153183490813</v>
      </c>
      <c r="N70" s="22">
        <v>30290.84898261388</v>
      </c>
      <c r="O70" s="20"/>
    </row>
    <row r="71" spans="1:15" ht="51.75" thickBot="1">
      <c r="A71" s="31" t="s">
        <v>234</v>
      </c>
      <c r="B71" s="32" t="s">
        <v>235</v>
      </c>
      <c r="C71" s="19" t="s">
        <v>201</v>
      </c>
      <c r="D71" s="20"/>
      <c r="E71" s="30" t="s">
        <v>710</v>
      </c>
      <c r="F71" s="20" t="s">
        <v>746</v>
      </c>
      <c r="G71" s="20" t="s">
        <v>347</v>
      </c>
      <c r="H71" s="21" t="s">
        <v>542</v>
      </c>
      <c r="I71" s="20" t="s">
        <v>711</v>
      </c>
      <c r="J71" s="22">
        <v>441</v>
      </c>
      <c r="K71" s="22">
        <v>100</v>
      </c>
      <c r="L71" s="22">
        <v>44000</v>
      </c>
      <c r="M71" s="22">
        <v>3177.384100496771</v>
      </c>
      <c r="N71" s="22">
        <v>5238.02519182278</v>
      </c>
      <c r="O71" s="20"/>
    </row>
    <row r="72" spans="1:15" ht="39" thickBot="1">
      <c r="A72" s="31" t="s">
        <v>236</v>
      </c>
      <c r="B72" s="32" t="s">
        <v>237</v>
      </c>
      <c r="C72" s="29" t="s">
        <v>175</v>
      </c>
      <c r="D72" s="20"/>
      <c r="E72" s="20"/>
      <c r="F72" s="30"/>
      <c r="G72" s="20"/>
      <c r="H72" s="21"/>
      <c r="I72" s="20" t="s">
        <v>672</v>
      </c>
      <c r="J72" s="22">
        <v>0</v>
      </c>
      <c r="K72" s="22"/>
      <c r="L72" s="22"/>
      <c r="M72" s="22"/>
      <c r="N72" s="22"/>
      <c r="O72" s="20"/>
    </row>
    <row r="73" spans="1:15" ht="246.75" customHeight="1" thickBot="1">
      <c r="A73" s="31" t="s">
        <v>238</v>
      </c>
      <c r="B73" s="32" t="s">
        <v>239</v>
      </c>
      <c r="C73" s="29" t="s">
        <v>201</v>
      </c>
      <c r="D73" s="20"/>
      <c r="E73" s="30" t="s">
        <v>710</v>
      </c>
      <c r="F73" s="30" t="s">
        <v>91</v>
      </c>
      <c r="G73" s="20" t="s">
        <v>347</v>
      </c>
      <c r="H73" s="21" t="s">
        <v>542</v>
      </c>
      <c r="I73" s="20" t="s">
        <v>712</v>
      </c>
      <c r="J73" s="22">
        <v>6783</v>
      </c>
      <c r="K73" s="22">
        <v>0.4544026034</v>
      </c>
      <c r="L73" s="22">
        <v>174205.06126366</v>
      </c>
      <c r="M73" s="22">
        <v>3095.61781776769</v>
      </c>
      <c r="N73" s="22">
        <v>8241.774085082738</v>
      </c>
      <c r="O73" s="20"/>
    </row>
    <row r="74" spans="1:15" ht="26.25" thickBot="1">
      <c r="A74" s="31" t="s">
        <v>527</v>
      </c>
      <c r="B74" s="32" t="s">
        <v>532</v>
      </c>
      <c r="C74" s="29" t="s">
        <v>175</v>
      </c>
      <c r="D74" s="20"/>
      <c r="E74" s="30"/>
      <c r="F74" s="30"/>
      <c r="G74" s="20"/>
      <c r="H74" s="21"/>
      <c r="I74" s="20" t="s">
        <v>349</v>
      </c>
      <c r="J74" s="22"/>
      <c r="K74" s="22"/>
      <c r="L74" s="22"/>
      <c r="M74" s="22"/>
      <c r="N74" s="22"/>
      <c r="O74" s="20"/>
    </row>
    <row r="75" spans="1:15" ht="13.5" thickBot="1">
      <c r="A75" s="31" t="s">
        <v>528</v>
      </c>
      <c r="B75" s="32" t="s">
        <v>533</v>
      </c>
      <c r="C75" s="29" t="s">
        <v>175</v>
      </c>
      <c r="D75" s="20"/>
      <c r="E75" s="30"/>
      <c r="F75" s="30"/>
      <c r="G75" s="20"/>
      <c r="H75" s="21"/>
      <c r="I75" s="20" t="s">
        <v>349</v>
      </c>
      <c r="J75" s="22"/>
      <c r="K75" s="22"/>
      <c r="L75" s="22"/>
      <c r="M75" s="22"/>
      <c r="N75" s="22"/>
      <c r="O75" s="20"/>
    </row>
    <row r="76" spans="1:15" ht="13.5" thickBot="1">
      <c r="A76" s="31" t="s">
        <v>529</v>
      </c>
      <c r="B76" s="32" t="s">
        <v>534</v>
      </c>
      <c r="C76" s="29" t="s">
        <v>175</v>
      </c>
      <c r="D76" s="20"/>
      <c r="E76" s="30"/>
      <c r="F76" s="30"/>
      <c r="G76" s="20"/>
      <c r="H76" s="21"/>
      <c r="I76" s="20" t="s">
        <v>349</v>
      </c>
      <c r="J76" s="22"/>
      <c r="K76" s="22"/>
      <c r="L76" s="22"/>
      <c r="M76" s="22"/>
      <c r="N76" s="22"/>
      <c r="O76" s="20"/>
    </row>
    <row r="77" spans="1:15" ht="13.5" thickBot="1">
      <c r="A77" s="31" t="s">
        <v>530</v>
      </c>
      <c r="B77" s="32" t="s">
        <v>535</v>
      </c>
      <c r="C77" s="29" t="s">
        <v>175</v>
      </c>
      <c r="D77" s="20"/>
      <c r="E77" s="30"/>
      <c r="F77" s="30"/>
      <c r="G77" s="20"/>
      <c r="H77" s="21"/>
      <c r="I77" s="20" t="s">
        <v>349</v>
      </c>
      <c r="J77" s="22"/>
      <c r="K77" s="22"/>
      <c r="L77" s="22"/>
      <c r="M77" s="22"/>
      <c r="N77" s="22"/>
      <c r="O77" s="20"/>
    </row>
    <row r="78" spans="1:15" ht="26.25" thickBot="1">
      <c r="A78" s="31" t="s">
        <v>531</v>
      </c>
      <c r="B78" s="32" t="s">
        <v>536</v>
      </c>
      <c r="C78" s="29" t="s">
        <v>175</v>
      </c>
      <c r="D78" s="20"/>
      <c r="E78" s="20"/>
      <c r="F78" s="30"/>
      <c r="G78" s="20"/>
      <c r="H78" s="21"/>
      <c r="I78" s="20" t="s">
        <v>349</v>
      </c>
      <c r="J78" s="22"/>
      <c r="K78" s="22"/>
      <c r="L78" s="22"/>
      <c r="M78" s="22"/>
      <c r="N78" s="22"/>
      <c r="O78" s="20"/>
    </row>
    <row r="79" spans="1:15" ht="13.5" thickBot="1">
      <c r="A79" s="31" t="s">
        <v>520</v>
      </c>
      <c r="B79" s="32" t="s">
        <v>687</v>
      </c>
      <c r="C79" s="29" t="s">
        <v>175</v>
      </c>
      <c r="D79" s="20"/>
      <c r="E79" s="30"/>
      <c r="F79" s="30"/>
      <c r="G79" s="20"/>
      <c r="H79" s="21"/>
      <c r="I79" s="20" t="s">
        <v>349</v>
      </c>
      <c r="J79" s="22"/>
      <c r="K79" s="22"/>
      <c r="L79" s="22"/>
      <c r="M79" s="22"/>
      <c r="N79" s="22"/>
      <c r="O79" s="20"/>
    </row>
    <row r="80" spans="1:15" ht="64.5" thickBot="1">
      <c r="A80" s="31" t="s">
        <v>240</v>
      </c>
      <c r="B80" s="32" t="s">
        <v>241</v>
      </c>
      <c r="C80" s="29" t="s">
        <v>201</v>
      </c>
      <c r="D80" s="6"/>
      <c r="E80" s="30" t="s">
        <v>710</v>
      </c>
      <c r="F80" s="30" t="s">
        <v>364</v>
      </c>
      <c r="G80" s="20" t="s">
        <v>347</v>
      </c>
      <c r="H80" s="21" t="s">
        <v>542</v>
      </c>
      <c r="I80" s="20" t="s">
        <v>146</v>
      </c>
      <c r="J80" s="22">
        <v>6364</v>
      </c>
      <c r="K80" s="22">
        <v>15.474505194</v>
      </c>
      <c r="L80" s="22">
        <v>413600</v>
      </c>
      <c r="M80" s="22">
        <v>9741.021829760655</v>
      </c>
      <c r="N80" s="22">
        <v>11288.492720122498</v>
      </c>
      <c r="O80" s="20"/>
    </row>
    <row r="81" spans="1:15" ht="51.75" thickBot="1">
      <c r="A81" s="31" t="s">
        <v>242</v>
      </c>
      <c r="B81" s="32" t="s">
        <v>243</v>
      </c>
      <c r="C81" s="29" t="s">
        <v>201</v>
      </c>
      <c r="D81" s="20"/>
      <c r="E81" s="20" t="s">
        <v>147</v>
      </c>
      <c r="F81" s="30" t="s">
        <v>697</v>
      </c>
      <c r="G81" s="20" t="s">
        <v>148</v>
      </c>
      <c r="H81" s="21" t="s">
        <v>542</v>
      </c>
      <c r="I81" s="20" t="s">
        <v>135</v>
      </c>
      <c r="J81" s="22">
        <v>5061</v>
      </c>
      <c r="K81" s="22">
        <v>5000</v>
      </c>
      <c r="L81" s="22">
        <v>3000000</v>
      </c>
      <c r="M81" s="22">
        <v>224954.90865009328</v>
      </c>
      <c r="N81" s="22">
        <v>182952.4390456731</v>
      </c>
      <c r="O81" s="20"/>
    </row>
    <row r="82" spans="1:15" ht="13.5" thickBot="1">
      <c r="A82" s="31" t="s">
        <v>244</v>
      </c>
      <c r="B82" s="32" t="s">
        <v>245</v>
      </c>
      <c r="C82" s="29" t="s">
        <v>175</v>
      </c>
      <c r="D82" s="20"/>
      <c r="E82" s="20"/>
      <c r="F82" s="20"/>
      <c r="G82" s="20"/>
      <c r="H82" s="21"/>
      <c r="I82" s="20" t="s">
        <v>672</v>
      </c>
      <c r="J82" s="22">
        <v>0</v>
      </c>
      <c r="K82" s="22"/>
      <c r="L82" s="22"/>
      <c r="M82" s="22"/>
      <c r="N82" s="22"/>
      <c r="O82" s="20"/>
    </row>
    <row r="83" spans="1:15" ht="26.25" thickBot="1">
      <c r="A83" s="31" t="s">
        <v>246</v>
      </c>
      <c r="B83" s="32" t="s">
        <v>247</v>
      </c>
      <c r="C83" s="29" t="s">
        <v>175</v>
      </c>
      <c r="D83" s="20"/>
      <c r="E83" s="30"/>
      <c r="F83" s="20"/>
      <c r="G83" s="20"/>
      <c r="H83" s="21"/>
      <c r="I83" s="20" t="s">
        <v>672</v>
      </c>
      <c r="J83" s="22">
        <v>0</v>
      </c>
      <c r="K83" s="22"/>
      <c r="L83" s="22"/>
      <c r="M83" s="22"/>
      <c r="N83" s="22"/>
      <c r="O83" s="20"/>
    </row>
    <row r="84" spans="1:15" ht="26.25" thickBot="1">
      <c r="A84" s="31" t="s">
        <v>248</v>
      </c>
      <c r="B84" s="32" t="s">
        <v>249</v>
      </c>
      <c r="C84" s="29" t="s">
        <v>175</v>
      </c>
      <c r="D84" s="20"/>
      <c r="E84" s="20"/>
      <c r="F84" s="20"/>
      <c r="G84" s="20"/>
      <c r="H84" s="21"/>
      <c r="I84" s="20" t="s">
        <v>672</v>
      </c>
      <c r="J84" s="22">
        <v>0</v>
      </c>
      <c r="K84" s="22"/>
      <c r="L84" s="22"/>
      <c r="M84" s="22"/>
      <c r="N84" s="22"/>
      <c r="O84" s="20"/>
    </row>
    <row r="85" spans="1:15" ht="13.5" thickBot="1">
      <c r="A85" s="31" t="s">
        <v>250</v>
      </c>
      <c r="B85" s="32" t="s">
        <v>251</v>
      </c>
      <c r="C85" s="29" t="s">
        <v>175</v>
      </c>
      <c r="D85" s="20"/>
      <c r="E85" s="30"/>
      <c r="F85" s="20"/>
      <c r="G85" s="20"/>
      <c r="H85" s="21"/>
      <c r="I85" s="20" t="s">
        <v>672</v>
      </c>
      <c r="J85" s="22">
        <v>0</v>
      </c>
      <c r="K85" s="22"/>
      <c r="L85" s="22"/>
      <c r="M85" s="22"/>
      <c r="N85" s="22"/>
      <c r="O85" s="20"/>
    </row>
    <row r="86" spans="1:15" ht="13.5" thickBot="1">
      <c r="A86" s="31" t="s">
        <v>252</v>
      </c>
      <c r="B86" s="32" t="s">
        <v>253</v>
      </c>
      <c r="C86" s="29" t="s">
        <v>175</v>
      </c>
      <c r="D86" s="20"/>
      <c r="E86" s="30"/>
      <c r="F86" s="30"/>
      <c r="G86" s="20"/>
      <c r="H86" s="21"/>
      <c r="I86" s="20" t="s">
        <v>672</v>
      </c>
      <c r="J86" s="22">
        <v>0</v>
      </c>
      <c r="K86" s="22"/>
      <c r="L86" s="22"/>
      <c r="M86" s="22"/>
      <c r="N86" s="22"/>
      <c r="O86" s="20"/>
    </row>
    <row r="87" spans="1:15" ht="51.75" thickBot="1">
      <c r="A87" s="31" t="s">
        <v>254</v>
      </c>
      <c r="B87" s="32" t="s">
        <v>255</v>
      </c>
      <c r="C87" s="29" t="s">
        <v>175</v>
      </c>
      <c r="D87" s="20"/>
      <c r="E87" s="30"/>
      <c r="F87" s="20"/>
      <c r="G87" s="20"/>
      <c r="H87" s="21"/>
      <c r="I87" s="20" t="s">
        <v>445</v>
      </c>
      <c r="J87" s="22">
        <v>0</v>
      </c>
      <c r="K87" s="22"/>
      <c r="L87" s="22"/>
      <c r="M87" s="22"/>
      <c r="N87" s="22"/>
      <c r="O87" s="20"/>
    </row>
    <row r="88" spans="1:15" ht="115.5" thickBot="1">
      <c r="A88" s="31" t="s">
        <v>256</v>
      </c>
      <c r="B88" s="32" t="s">
        <v>257</v>
      </c>
      <c r="C88" s="29" t="s">
        <v>201</v>
      </c>
      <c r="D88" s="20"/>
      <c r="E88" s="20" t="s">
        <v>359</v>
      </c>
      <c r="F88" s="30" t="s">
        <v>131</v>
      </c>
      <c r="G88" s="20" t="s">
        <v>347</v>
      </c>
      <c r="H88" s="21" t="s">
        <v>542</v>
      </c>
      <c r="I88" s="20" t="s">
        <v>350</v>
      </c>
      <c r="J88" s="22">
        <v>76</v>
      </c>
      <c r="K88" s="22">
        <v>800</v>
      </c>
      <c r="L88" s="22">
        <v>37050</v>
      </c>
      <c r="M88" s="22">
        <v>8522.585326209699</v>
      </c>
      <c r="N88" s="22">
        <v>7974.9451742454385</v>
      </c>
      <c r="O88" s="20"/>
    </row>
    <row r="89" spans="1:15" ht="144.75" customHeight="1" thickBot="1">
      <c r="A89" s="31" t="s">
        <v>258</v>
      </c>
      <c r="B89" s="32" t="s">
        <v>259</v>
      </c>
      <c r="C89" s="29" t="s">
        <v>201</v>
      </c>
      <c r="D89" s="20"/>
      <c r="E89" s="20" t="s">
        <v>359</v>
      </c>
      <c r="F89" s="30" t="s">
        <v>69</v>
      </c>
      <c r="G89" s="20" t="s">
        <v>347</v>
      </c>
      <c r="H89" s="21" t="s">
        <v>542</v>
      </c>
      <c r="I89" s="20" t="s">
        <v>70</v>
      </c>
      <c r="J89" s="22">
        <v>594</v>
      </c>
      <c r="K89" s="22">
        <v>156</v>
      </c>
      <c r="L89" s="22">
        <v>52000</v>
      </c>
      <c r="M89" s="22">
        <v>8572.60194313135</v>
      </c>
      <c r="N89" s="22">
        <v>4837.023707319249</v>
      </c>
      <c r="O89" s="58" t="s">
        <v>23</v>
      </c>
    </row>
    <row r="90" spans="1:15" ht="51.75" thickBot="1">
      <c r="A90" s="31" t="s">
        <v>260</v>
      </c>
      <c r="B90" s="32" t="s">
        <v>261</v>
      </c>
      <c r="C90" s="29" t="s">
        <v>201</v>
      </c>
      <c r="D90" s="20"/>
      <c r="E90" s="20" t="s">
        <v>652</v>
      </c>
      <c r="F90" s="20" t="s">
        <v>21</v>
      </c>
      <c r="G90" s="20" t="s">
        <v>347</v>
      </c>
      <c r="H90" s="21" t="s">
        <v>542</v>
      </c>
      <c r="I90" s="20" t="s">
        <v>351</v>
      </c>
      <c r="J90" s="22">
        <v>3392</v>
      </c>
      <c r="K90" s="22">
        <v>325</v>
      </c>
      <c r="L90" s="22">
        <v>88400</v>
      </c>
      <c r="M90" s="22">
        <v>16487.152649217423</v>
      </c>
      <c r="N90" s="22">
        <v>9923.168557295854</v>
      </c>
      <c r="O90" s="20"/>
    </row>
    <row r="91" spans="1:15" ht="179.25" thickBot="1">
      <c r="A91" s="31" t="s">
        <v>262</v>
      </c>
      <c r="B91" s="32" t="s">
        <v>263</v>
      </c>
      <c r="C91" s="29" t="s">
        <v>201</v>
      </c>
      <c r="D91" s="20"/>
      <c r="E91" s="20" t="s">
        <v>359</v>
      </c>
      <c r="F91" s="20" t="s">
        <v>17</v>
      </c>
      <c r="G91" s="20" t="s">
        <v>347</v>
      </c>
      <c r="H91" s="21" t="s">
        <v>542</v>
      </c>
      <c r="I91" s="20" t="s">
        <v>18</v>
      </c>
      <c r="J91" s="22">
        <v>2720</v>
      </c>
      <c r="K91" s="22">
        <v>195</v>
      </c>
      <c r="L91" s="22">
        <v>88400</v>
      </c>
      <c r="M91" s="22">
        <v>16485.631720306654</v>
      </c>
      <c r="N91" s="22">
        <v>9674.773046577464</v>
      </c>
      <c r="O91" s="20" t="s">
        <v>92</v>
      </c>
    </row>
    <row r="92" spans="1:15" ht="39" thickBot="1">
      <c r="A92" s="31" t="s">
        <v>264</v>
      </c>
      <c r="B92" s="32" t="s">
        <v>265</v>
      </c>
      <c r="C92" s="29" t="s">
        <v>175</v>
      </c>
      <c r="D92" s="20"/>
      <c r="E92" s="30"/>
      <c r="F92" s="20"/>
      <c r="G92" s="20"/>
      <c r="H92" s="21"/>
      <c r="I92" s="20" t="s">
        <v>342</v>
      </c>
      <c r="J92" s="22">
        <v>0</v>
      </c>
      <c r="K92" s="22"/>
      <c r="L92" s="22"/>
      <c r="M92" s="22"/>
      <c r="N92" s="22"/>
      <c r="O92" s="20"/>
    </row>
    <row r="93" spans="1:15" ht="26.25" thickBot="1">
      <c r="A93" s="31" t="s">
        <v>266</v>
      </c>
      <c r="B93" s="32" t="s">
        <v>267</v>
      </c>
      <c r="C93" s="29" t="s">
        <v>175</v>
      </c>
      <c r="D93" s="20"/>
      <c r="E93" s="20"/>
      <c r="F93" s="30"/>
      <c r="G93" s="20"/>
      <c r="H93" s="21"/>
      <c r="I93" s="20" t="s">
        <v>720</v>
      </c>
      <c r="J93" s="22">
        <v>0</v>
      </c>
      <c r="K93" s="22"/>
      <c r="L93" s="22"/>
      <c r="M93" s="22"/>
      <c r="N93" s="22"/>
      <c r="O93" s="20"/>
    </row>
    <row r="94" spans="1:15" ht="128.25" thickBot="1">
      <c r="A94" s="31" t="s">
        <v>268</v>
      </c>
      <c r="B94" s="32" t="s">
        <v>269</v>
      </c>
      <c r="C94" s="29" t="s">
        <v>201</v>
      </c>
      <c r="D94" s="20"/>
      <c r="E94" s="20" t="s">
        <v>359</v>
      </c>
      <c r="F94" s="20" t="s">
        <v>19</v>
      </c>
      <c r="G94" s="20" t="s">
        <v>347</v>
      </c>
      <c r="H94" s="21" t="s">
        <v>542</v>
      </c>
      <c r="I94" s="20" t="s">
        <v>352</v>
      </c>
      <c r="J94" s="22">
        <v>1003</v>
      </c>
      <c r="K94" s="22">
        <v>240</v>
      </c>
      <c r="L94" s="22">
        <v>52000</v>
      </c>
      <c r="M94" s="22">
        <v>8532.290099487034</v>
      </c>
      <c r="N94" s="22">
        <v>5253.629478973423</v>
      </c>
      <c r="O94" s="20"/>
    </row>
    <row r="95" spans="1:15" ht="115.5" thickBot="1">
      <c r="A95" s="31" t="s">
        <v>270</v>
      </c>
      <c r="B95" s="32" t="s">
        <v>271</v>
      </c>
      <c r="C95" s="29" t="s">
        <v>201</v>
      </c>
      <c r="D95" s="20"/>
      <c r="E95" s="20" t="s">
        <v>359</v>
      </c>
      <c r="F95" s="20" t="s">
        <v>20</v>
      </c>
      <c r="G95" s="20" t="s">
        <v>347</v>
      </c>
      <c r="H95" s="21" t="s">
        <v>542</v>
      </c>
      <c r="I95" s="20" t="s">
        <v>353</v>
      </c>
      <c r="J95" s="22">
        <v>97</v>
      </c>
      <c r="K95" s="22">
        <v>1950</v>
      </c>
      <c r="L95" s="22">
        <v>67600</v>
      </c>
      <c r="M95" s="22">
        <v>24169.18017978906</v>
      </c>
      <c r="N95" s="22">
        <v>17672.989096728063</v>
      </c>
      <c r="O95" s="20"/>
    </row>
    <row r="96" spans="1:15" ht="39" thickBot="1">
      <c r="A96" s="31" t="s">
        <v>272</v>
      </c>
      <c r="B96" s="32" t="s">
        <v>273</v>
      </c>
      <c r="C96" s="29" t="s">
        <v>175</v>
      </c>
      <c r="D96" s="20"/>
      <c r="E96" s="20"/>
      <c r="F96" s="30"/>
      <c r="G96" s="20"/>
      <c r="H96" s="21"/>
      <c r="I96" s="20" t="s">
        <v>446</v>
      </c>
      <c r="J96" s="22">
        <v>0</v>
      </c>
      <c r="K96" s="22"/>
      <c r="L96" s="22"/>
      <c r="M96" s="22"/>
      <c r="N96" s="22"/>
      <c r="O96" s="20"/>
    </row>
    <row r="97" spans="1:15" ht="26.25" thickBot="1">
      <c r="A97" s="31" t="s">
        <v>274</v>
      </c>
      <c r="B97" s="32" t="s">
        <v>275</v>
      </c>
      <c r="C97" s="29" t="s">
        <v>175</v>
      </c>
      <c r="D97" s="20"/>
      <c r="E97" s="20"/>
      <c r="F97" s="20"/>
      <c r="G97" s="20"/>
      <c r="H97" s="21"/>
      <c r="I97" s="20" t="s">
        <v>354</v>
      </c>
      <c r="J97" s="22">
        <v>0</v>
      </c>
      <c r="K97" s="22"/>
      <c r="L97" s="22"/>
      <c r="M97" s="22"/>
      <c r="N97" s="22"/>
      <c r="O97" s="20"/>
    </row>
    <row r="98" spans="1:15" ht="39" thickBot="1">
      <c r="A98" s="31" t="s">
        <v>276</v>
      </c>
      <c r="B98" s="32" t="s">
        <v>277</v>
      </c>
      <c r="C98" s="29" t="s">
        <v>175</v>
      </c>
      <c r="D98" s="20"/>
      <c r="E98" s="30"/>
      <c r="F98" s="20"/>
      <c r="G98" s="20"/>
      <c r="H98" s="21"/>
      <c r="I98" s="20" t="s">
        <v>677</v>
      </c>
      <c r="J98" s="22">
        <v>0</v>
      </c>
      <c r="K98" s="22"/>
      <c r="L98" s="22"/>
      <c r="M98" s="22"/>
      <c r="N98" s="22"/>
      <c r="O98" s="20"/>
    </row>
    <row r="99" spans="1:15" ht="26.25" thickBot="1">
      <c r="A99" s="31" t="s">
        <v>278</v>
      </c>
      <c r="B99" s="32" t="s">
        <v>279</v>
      </c>
      <c r="C99" s="29" t="s">
        <v>175</v>
      </c>
      <c r="D99" s="20"/>
      <c r="E99" s="30"/>
      <c r="F99" s="30"/>
      <c r="G99" s="20"/>
      <c r="H99" s="21"/>
      <c r="I99" s="20" t="s">
        <v>721</v>
      </c>
      <c r="J99" s="22">
        <v>0</v>
      </c>
      <c r="K99" s="22"/>
      <c r="L99" s="22"/>
      <c r="M99" s="22"/>
      <c r="N99" s="22"/>
      <c r="O99" s="20"/>
    </row>
    <row r="100" spans="1:15" ht="26.25" thickBot="1">
      <c r="A100" s="31" t="s">
        <v>280</v>
      </c>
      <c r="B100" s="32" t="s">
        <v>281</v>
      </c>
      <c r="C100" s="29" t="s">
        <v>175</v>
      </c>
      <c r="D100" s="20"/>
      <c r="E100" s="14"/>
      <c r="F100" s="14"/>
      <c r="G100" s="20"/>
      <c r="H100" s="52"/>
      <c r="I100" s="20" t="s">
        <v>677</v>
      </c>
      <c r="J100" s="22">
        <v>0</v>
      </c>
      <c r="K100" s="22"/>
      <c r="L100" s="22"/>
      <c r="M100" s="22"/>
      <c r="N100" s="22"/>
      <c r="O100" s="20"/>
    </row>
    <row r="101" spans="1:15" ht="51.75" thickBot="1">
      <c r="A101" s="31" t="s">
        <v>282</v>
      </c>
      <c r="B101" s="32" t="s">
        <v>283</v>
      </c>
      <c r="C101" s="29" t="s">
        <v>201</v>
      </c>
      <c r="D101" s="20"/>
      <c r="E101" s="20" t="s">
        <v>652</v>
      </c>
      <c r="F101" s="30" t="s">
        <v>747</v>
      </c>
      <c r="G101" s="20" t="s">
        <v>347</v>
      </c>
      <c r="H101" s="21" t="s">
        <v>542</v>
      </c>
      <c r="I101" s="20" t="s">
        <v>749</v>
      </c>
      <c r="J101" s="22">
        <v>180</v>
      </c>
      <c r="K101" s="22">
        <v>500</v>
      </c>
      <c r="L101" s="22">
        <v>22800</v>
      </c>
      <c r="M101" s="22">
        <v>6690.639525959176</v>
      </c>
      <c r="N101" s="22">
        <v>4413.41809262046</v>
      </c>
      <c r="O101" s="20"/>
    </row>
    <row r="102" spans="1:15" ht="64.5" thickBot="1">
      <c r="A102" s="31" t="s">
        <v>290</v>
      </c>
      <c r="B102" s="32" t="s">
        <v>291</v>
      </c>
      <c r="C102" s="29" t="s">
        <v>201</v>
      </c>
      <c r="D102" s="20"/>
      <c r="E102" s="30" t="s">
        <v>439</v>
      </c>
      <c r="F102" s="20" t="s">
        <v>440</v>
      </c>
      <c r="G102" s="20" t="s">
        <v>347</v>
      </c>
      <c r="H102" s="21" t="s">
        <v>542</v>
      </c>
      <c r="I102" s="20" t="s">
        <v>717</v>
      </c>
      <c r="J102" s="22">
        <v>79</v>
      </c>
      <c r="K102" s="22">
        <v>570</v>
      </c>
      <c r="L102" s="22">
        <v>14400</v>
      </c>
      <c r="M102" s="22">
        <v>4409.757666292272</v>
      </c>
      <c r="N102" s="22">
        <v>2394.4381311995753</v>
      </c>
      <c r="O102" s="20"/>
    </row>
    <row r="103" spans="1:15" ht="26.25" thickBot="1">
      <c r="A103" s="31" t="s">
        <v>292</v>
      </c>
      <c r="B103" s="32" t="s">
        <v>293</v>
      </c>
      <c r="C103" s="29" t="s">
        <v>175</v>
      </c>
      <c r="D103" s="20"/>
      <c r="E103" s="30"/>
      <c r="F103" s="20"/>
      <c r="G103" s="20"/>
      <c r="H103" s="21"/>
      <c r="I103" s="20" t="s">
        <v>438</v>
      </c>
      <c r="J103" s="22">
        <v>0</v>
      </c>
      <c r="K103" s="22"/>
      <c r="L103" s="22"/>
      <c r="M103" s="22"/>
      <c r="N103" s="22"/>
      <c r="O103" s="20"/>
    </row>
    <row r="104" spans="1:15" ht="26.25" thickBot="1">
      <c r="A104" s="31" t="s">
        <v>294</v>
      </c>
      <c r="B104" s="32" t="s">
        <v>295</v>
      </c>
      <c r="C104" s="29" t="s">
        <v>175</v>
      </c>
      <c r="D104" s="20"/>
      <c r="E104" s="30"/>
      <c r="F104" s="20"/>
      <c r="G104" s="20"/>
      <c r="H104" s="21"/>
      <c r="I104" s="20" t="s">
        <v>438</v>
      </c>
      <c r="J104" s="22">
        <v>0</v>
      </c>
      <c r="K104" s="22"/>
      <c r="L104" s="22"/>
      <c r="M104" s="22"/>
      <c r="N104" s="22"/>
      <c r="O104" s="20"/>
    </row>
    <row r="105" spans="1:15" ht="64.5" thickBot="1">
      <c r="A105" s="31" t="s">
        <v>296</v>
      </c>
      <c r="B105" s="32" t="s">
        <v>297</v>
      </c>
      <c r="C105" s="29" t="s">
        <v>201</v>
      </c>
      <c r="D105" s="20"/>
      <c r="E105" s="30" t="s">
        <v>439</v>
      </c>
      <c r="F105" s="20" t="s">
        <v>437</v>
      </c>
      <c r="G105" s="20" t="s">
        <v>347</v>
      </c>
      <c r="H105" s="21" t="s">
        <v>542</v>
      </c>
      <c r="I105" s="20" t="s">
        <v>143</v>
      </c>
      <c r="J105" s="22">
        <v>103</v>
      </c>
      <c r="K105" s="22">
        <v>500</v>
      </c>
      <c r="L105" s="22">
        <v>22800</v>
      </c>
      <c r="M105" s="22">
        <v>9413.78164173094</v>
      </c>
      <c r="N105" s="22">
        <v>4776.925051405432</v>
      </c>
      <c r="O105" s="20" t="s">
        <v>93</v>
      </c>
    </row>
    <row r="106" spans="1:15" ht="26.25" thickBot="1">
      <c r="A106" s="31" t="s">
        <v>298</v>
      </c>
      <c r="B106" s="32" t="s">
        <v>299</v>
      </c>
      <c r="C106" s="29" t="s">
        <v>175</v>
      </c>
      <c r="D106" s="20"/>
      <c r="E106" s="20"/>
      <c r="F106" s="30"/>
      <c r="G106" s="20"/>
      <c r="H106" s="21"/>
      <c r="I106" s="20" t="s">
        <v>344</v>
      </c>
      <c r="J106" s="22">
        <v>0</v>
      </c>
      <c r="K106" s="22"/>
      <c r="L106" s="22"/>
      <c r="M106" s="22"/>
      <c r="N106" s="22"/>
      <c r="O106" s="20"/>
    </row>
    <row r="107" spans="1:15" ht="26.25" thickBot="1">
      <c r="A107" s="31" t="s">
        <v>300</v>
      </c>
      <c r="B107" s="32" t="s">
        <v>301</v>
      </c>
      <c r="C107" s="29" t="s">
        <v>175</v>
      </c>
      <c r="D107" s="20"/>
      <c r="E107" s="30"/>
      <c r="F107" s="20"/>
      <c r="G107" s="20"/>
      <c r="H107" s="21"/>
      <c r="I107" s="20" t="s">
        <v>344</v>
      </c>
      <c r="J107" s="22">
        <v>0</v>
      </c>
      <c r="K107" s="22"/>
      <c r="L107" s="22"/>
      <c r="M107" s="22"/>
      <c r="N107" s="22"/>
      <c r="O107" s="20"/>
    </row>
    <row r="108" spans="1:15" ht="13.5" thickBot="1">
      <c r="A108" s="31" t="s">
        <v>302</v>
      </c>
      <c r="B108" s="32" t="s">
        <v>303</v>
      </c>
      <c r="C108" s="29" t="s">
        <v>175</v>
      </c>
      <c r="D108" s="20"/>
      <c r="E108" s="30"/>
      <c r="F108" s="30"/>
      <c r="G108" s="20"/>
      <c r="H108" s="21"/>
      <c r="I108" s="20" t="s">
        <v>677</v>
      </c>
      <c r="J108" s="22">
        <v>0</v>
      </c>
      <c r="K108" s="22"/>
      <c r="L108" s="22"/>
      <c r="M108" s="22"/>
      <c r="N108" s="22"/>
      <c r="O108" s="20"/>
    </row>
    <row r="109" spans="1:15" ht="39" thickBot="1">
      <c r="A109" s="31" t="s">
        <v>454</v>
      </c>
      <c r="B109" s="32" t="s">
        <v>304</v>
      </c>
      <c r="C109" s="29" t="s">
        <v>175</v>
      </c>
      <c r="D109" s="20"/>
      <c r="E109" s="30"/>
      <c r="F109" s="20"/>
      <c r="G109" s="20"/>
      <c r="H109" s="21"/>
      <c r="I109" s="20" t="s">
        <v>677</v>
      </c>
      <c r="J109" s="22">
        <v>0</v>
      </c>
      <c r="K109" s="22"/>
      <c r="L109" s="22"/>
      <c r="M109" s="22"/>
      <c r="N109" s="22"/>
      <c r="O109" s="20"/>
    </row>
    <row r="110" spans="1:15" ht="128.25" thickBot="1">
      <c r="A110" s="31" t="s">
        <v>305</v>
      </c>
      <c r="B110" s="32" t="s">
        <v>306</v>
      </c>
      <c r="C110" s="29" t="s">
        <v>201</v>
      </c>
      <c r="D110" s="20"/>
      <c r="E110" s="20" t="s">
        <v>359</v>
      </c>
      <c r="F110" s="30" t="s">
        <v>713</v>
      </c>
      <c r="G110" s="20" t="s">
        <v>347</v>
      </c>
      <c r="H110" s="21" t="s">
        <v>542</v>
      </c>
      <c r="I110" s="20" t="s">
        <v>355</v>
      </c>
      <c r="J110" s="22">
        <v>50</v>
      </c>
      <c r="K110" s="22">
        <v>360</v>
      </c>
      <c r="L110" s="22">
        <v>67850</v>
      </c>
      <c r="M110" s="22">
        <v>5201.195387448202</v>
      </c>
      <c r="N110" s="22">
        <v>8665.713664515773</v>
      </c>
      <c r="O110" s="20"/>
    </row>
    <row r="111" spans="1:15" ht="51.75" thickBot="1">
      <c r="A111" s="33" t="s">
        <v>307</v>
      </c>
      <c r="B111" s="34" t="s">
        <v>156</v>
      </c>
      <c r="C111" s="29" t="s">
        <v>201</v>
      </c>
      <c r="D111" s="20"/>
      <c r="E111" s="20" t="s">
        <v>652</v>
      </c>
      <c r="F111" s="30" t="s">
        <v>505</v>
      </c>
      <c r="G111" s="20" t="s">
        <v>347</v>
      </c>
      <c r="H111" s="21" t="s">
        <v>542</v>
      </c>
      <c r="I111" s="20"/>
      <c r="J111" s="22">
        <v>68</v>
      </c>
      <c r="K111" s="22">
        <v>100</v>
      </c>
      <c r="L111" s="22">
        <v>18700</v>
      </c>
      <c r="M111" s="22">
        <v>4072.39496959096</v>
      </c>
      <c r="N111" s="22">
        <v>4617.429731129351</v>
      </c>
      <c r="O111" s="20"/>
    </row>
    <row r="112" spans="1:15" ht="51.75" thickBot="1">
      <c r="A112" s="31" t="s">
        <v>157</v>
      </c>
      <c r="B112" s="32" t="s">
        <v>365</v>
      </c>
      <c r="C112" s="29" t="s">
        <v>175</v>
      </c>
      <c r="D112" s="20"/>
      <c r="E112" s="30"/>
      <c r="F112" s="30"/>
      <c r="G112" s="20"/>
      <c r="H112" s="21"/>
      <c r="I112" s="20" t="s">
        <v>343</v>
      </c>
      <c r="J112" s="22">
        <v>0</v>
      </c>
      <c r="K112" s="22"/>
      <c r="L112" s="22"/>
      <c r="M112" s="22"/>
      <c r="N112" s="22"/>
      <c r="O112" s="20"/>
    </row>
    <row r="113" spans="1:15" ht="64.5" thickBot="1">
      <c r="A113" s="31" t="s">
        <v>366</v>
      </c>
      <c r="B113" s="32" t="s">
        <v>367</v>
      </c>
      <c r="C113" s="29" t="s">
        <v>201</v>
      </c>
      <c r="D113" s="20"/>
      <c r="E113" s="20" t="s">
        <v>442</v>
      </c>
      <c r="F113" s="20" t="s">
        <v>750</v>
      </c>
      <c r="G113" s="20" t="s">
        <v>347</v>
      </c>
      <c r="H113" s="21" t="s">
        <v>542</v>
      </c>
      <c r="I113" s="20" t="s">
        <v>718</v>
      </c>
      <c r="J113" s="22">
        <v>68</v>
      </c>
      <c r="K113" s="22">
        <v>100</v>
      </c>
      <c r="L113" s="22">
        <v>18700</v>
      </c>
      <c r="M113" s="22">
        <v>4072.39496959096</v>
      </c>
      <c r="N113" s="22">
        <v>4617.429731129351</v>
      </c>
      <c r="O113" s="20"/>
    </row>
    <row r="114" spans="1:15" ht="26.25" thickBot="1">
      <c r="A114" s="31" t="s">
        <v>643</v>
      </c>
      <c r="B114" s="32" t="s">
        <v>644</v>
      </c>
      <c r="C114" s="29" t="s">
        <v>175</v>
      </c>
      <c r="D114" s="20"/>
      <c r="E114" s="30"/>
      <c r="F114" s="30"/>
      <c r="G114" s="30"/>
      <c r="H114" s="21"/>
      <c r="I114" s="20" t="s">
        <v>677</v>
      </c>
      <c r="J114" s="22">
        <v>0</v>
      </c>
      <c r="K114" s="22"/>
      <c r="L114" s="22"/>
      <c r="M114" s="22"/>
      <c r="N114" s="22"/>
      <c r="O114" s="20"/>
    </row>
    <row r="115" spans="1:15" ht="13.5" thickBot="1">
      <c r="A115" s="31" t="s">
        <v>368</v>
      </c>
      <c r="B115" s="32" t="s">
        <v>369</v>
      </c>
      <c r="C115" s="29" t="s">
        <v>175</v>
      </c>
      <c r="D115" s="20"/>
      <c r="E115" s="20"/>
      <c r="F115" s="20"/>
      <c r="G115" s="20"/>
      <c r="H115" s="21"/>
      <c r="I115" s="20" t="s">
        <v>677</v>
      </c>
      <c r="J115" s="22">
        <v>0</v>
      </c>
      <c r="K115" s="22"/>
      <c r="L115" s="22"/>
      <c r="M115" s="22"/>
      <c r="N115" s="22"/>
      <c r="O115" s="20"/>
    </row>
    <row r="116" spans="1:15" ht="90" thickBot="1">
      <c r="A116" s="31" t="s">
        <v>370</v>
      </c>
      <c r="B116" s="32" t="s">
        <v>371</v>
      </c>
      <c r="C116" s="29" t="s">
        <v>201</v>
      </c>
      <c r="D116" s="20"/>
      <c r="E116" s="20" t="s">
        <v>652</v>
      </c>
      <c r="F116" s="30" t="s">
        <v>141</v>
      </c>
      <c r="G116" s="20" t="s">
        <v>347</v>
      </c>
      <c r="H116" s="21" t="s">
        <v>542</v>
      </c>
      <c r="I116" s="20" t="s">
        <v>152</v>
      </c>
      <c r="J116" s="22">
        <v>468</v>
      </c>
      <c r="K116" s="22">
        <v>104</v>
      </c>
      <c r="L116" s="22">
        <v>53000</v>
      </c>
      <c r="M116" s="22">
        <v>7362.022936386169</v>
      </c>
      <c r="N116" s="22">
        <v>5492.547526473112</v>
      </c>
      <c r="O116" s="20"/>
    </row>
    <row r="117" spans="1:15" ht="128.25" thickBot="1">
      <c r="A117" s="31" t="s">
        <v>372</v>
      </c>
      <c r="B117" s="32" t="s">
        <v>373</v>
      </c>
      <c r="C117" s="29" t="s">
        <v>201</v>
      </c>
      <c r="D117" s="20"/>
      <c r="E117" s="20" t="s">
        <v>748</v>
      </c>
      <c r="F117" s="30" t="s">
        <v>751</v>
      </c>
      <c r="G117" s="20" t="s">
        <v>347</v>
      </c>
      <c r="H117" s="21" t="s">
        <v>542</v>
      </c>
      <c r="I117" s="20" t="s">
        <v>719</v>
      </c>
      <c r="J117" s="22">
        <v>99</v>
      </c>
      <c r="K117" s="22">
        <v>139</v>
      </c>
      <c r="L117" s="22">
        <v>53000</v>
      </c>
      <c r="M117" s="22">
        <v>8177.202613759129</v>
      </c>
      <c r="N117" s="22">
        <v>8371.907423652825</v>
      </c>
      <c r="O117" s="20"/>
    </row>
    <row r="118" spans="1:15" ht="128.25" thickBot="1">
      <c r="A118" s="31" t="s">
        <v>374</v>
      </c>
      <c r="B118" s="32" t="s">
        <v>375</v>
      </c>
      <c r="C118" s="29" t="s">
        <v>201</v>
      </c>
      <c r="D118" s="20"/>
      <c r="E118" s="20" t="s">
        <v>359</v>
      </c>
      <c r="F118" s="20" t="s">
        <v>140</v>
      </c>
      <c r="G118" s="20" t="s">
        <v>347</v>
      </c>
      <c r="H118" s="21" t="s">
        <v>542</v>
      </c>
      <c r="I118" s="20" t="s">
        <v>62</v>
      </c>
      <c r="J118" s="22">
        <v>288</v>
      </c>
      <c r="K118" s="22">
        <v>104</v>
      </c>
      <c r="L118" s="22">
        <v>24570</v>
      </c>
      <c r="M118" s="22">
        <v>6459.027354478582</v>
      </c>
      <c r="N118" s="22">
        <v>2913.5153996703893</v>
      </c>
      <c r="O118" s="20"/>
    </row>
    <row r="119" spans="1:15" ht="26.25" thickBot="1">
      <c r="A119" s="31" t="s">
        <v>376</v>
      </c>
      <c r="B119" s="32" t="s">
        <v>377</v>
      </c>
      <c r="C119" s="29" t="s">
        <v>175</v>
      </c>
      <c r="D119" s="20"/>
      <c r="E119" s="30"/>
      <c r="F119" s="20"/>
      <c r="G119" s="20"/>
      <c r="H119" s="21"/>
      <c r="I119" s="20" t="s">
        <v>677</v>
      </c>
      <c r="J119" s="22">
        <v>0</v>
      </c>
      <c r="K119" s="22"/>
      <c r="L119" s="22"/>
      <c r="M119" s="22"/>
      <c r="N119" s="22"/>
      <c r="O119" s="20"/>
    </row>
    <row r="120" spans="1:15" ht="26.25" thickBot="1">
      <c r="A120" s="31" t="s">
        <v>378</v>
      </c>
      <c r="B120" s="32" t="s">
        <v>379</v>
      </c>
      <c r="C120" s="29" t="s">
        <v>175</v>
      </c>
      <c r="D120" s="20"/>
      <c r="E120" s="30"/>
      <c r="F120" s="30"/>
      <c r="G120" s="20"/>
      <c r="H120" s="21"/>
      <c r="I120" s="20" t="s">
        <v>677</v>
      </c>
      <c r="J120" s="22">
        <v>0</v>
      </c>
      <c r="K120" s="22"/>
      <c r="L120" s="22"/>
      <c r="M120" s="22"/>
      <c r="N120" s="22"/>
      <c r="O120" s="20"/>
    </row>
    <row r="121" spans="1:15" ht="192" thickBot="1">
      <c r="A121" s="31" t="s">
        <v>381</v>
      </c>
      <c r="B121" s="32" t="s">
        <v>382</v>
      </c>
      <c r="C121" s="29" t="s">
        <v>201</v>
      </c>
      <c r="D121" s="20"/>
      <c r="E121" s="20" t="s">
        <v>443</v>
      </c>
      <c r="F121" s="30" t="s">
        <v>68</v>
      </c>
      <c r="G121" s="20" t="s">
        <v>347</v>
      </c>
      <c r="H121" s="21" t="s">
        <v>542</v>
      </c>
      <c r="I121" s="20" t="s">
        <v>360</v>
      </c>
      <c r="J121" s="22">
        <v>99</v>
      </c>
      <c r="K121" s="22">
        <v>800</v>
      </c>
      <c r="L121" s="22">
        <v>52000</v>
      </c>
      <c r="M121" s="22">
        <v>8044.735035679779</v>
      </c>
      <c r="N121" s="22">
        <v>5967.14304273237</v>
      </c>
      <c r="O121" s="58" t="s">
        <v>22</v>
      </c>
    </row>
    <row r="122" spans="1:15" ht="26.25" thickBot="1">
      <c r="A122" s="31" t="s">
        <v>383</v>
      </c>
      <c r="B122" s="32" t="s">
        <v>384</v>
      </c>
      <c r="C122" s="29" t="s">
        <v>175</v>
      </c>
      <c r="D122" s="20"/>
      <c r="E122" s="20"/>
      <c r="F122" s="30"/>
      <c r="G122" s="20"/>
      <c r="H122" s="21"/>
      <c r="I122" s="20" t="s">
        <v>677</v>
      </c>
      <c r="J122" s="22">
        <v>0</v>
      </c>
      <c r="K122" s="22"/>
      <c r="L122" s="22"/>
      <c r="M122" s="22"/>
      <c r="N122" s="22"/>
      <c r="O122" s="20"/>
    </row>
    <row r="123" spans="1:15" ht="26.25" thickBot="1">
      <c r="A123" s="31" t="s">
        <v>385</v>
      </c>
      <c r="B123" s="32" t="s">
        <v>386</v>
      </c>
      <c r="C123" s="29" t="s">
        <v>175</v>
      </c>
      <c r="D123" s="20"/>
      <c r="E123" s="20"/>
      <c r="F123" s="30"/>
      <c r="G123" s="20"/>
      <c r="H123" s="21"/>
      <c r="I123" s="20" t="s">
        <v>677</v>
      </c>
      <c r="J123" s="22">
        <v>0</v>
      </c>
      <c r="K123" s="22"/>
      <c r="L123" s="22"/>
      <c r="M123" s="22"/>
      <c r="N123" s="22"/>
      <c r="O123" s="20"/>
    </row>
    <row r="124" spans="1:15" ht="26.25" thickBot="1">
      <c r="A124" s="31" t="s">
        <v>387</v>
      </c>
      <c r="B124" s="32" t="s">
        <v>388</v>
      </c>
      <c r="C124" s="29" t="s">
        <v>175</v>
      </c>
      <c r="D124" s="20"/>
      <c r="E124" s="20"/>
      <c r="F124" s="30"/>
      <c r="G124" s="20"/>
      <c r="H124" s="21"/>
      <c r="I124" s="20" t="s">
        <v>677</v>
      </c>
      <c r="J124" s="22">
        <v>0</v>
      </c>
      <c r="K124" s="22"/>
      <c r="L124" s="22"/>
      <c r="M124" s="22"/>
      <c r="N124" s="22"/>
      <c r="O124" s="20"/>
    </row>
    <row r="125" spans="1:15" ht="26.25" thickBot="1">
      <c r="A125" s="31" t="s">
        <v>389</v>
      </c>
      <c r="B125" s="32" t="s">
        <v>390</v>
      </c>
      <c r="C125" s="29" t="s">
        <v>175</v>
      </c>
      <c r="D125" s="20"/>
      <c r="E125" s="20"/>
      <c r="F125" s="30"/>
      <c r="G125" s="20"/>
      <c r="H125" s="21"/>
      <c r="I125" s="20" t="s">
        <v>677</v>
      </c>
      <c r="J125" s="22">
        <v>0</v>
      </c>
      <c r="K125" s="22"/>
      <c r="L125" s="22"/>
      <c r="M125" s="22"/>
      <c r="N125" s="22"/>
      <c r="O125" s="20"/>
    </row>
    <row r="126" spans="1:15" ht="26.25" thickBot="1">
      <c r="A126" s="31" t="s">
        <v>391</v>
      </c>
      <c r="B126" s="32" t="s">
        <v>392</v>
      </c>
      <c r="C126" s="29" t="s">
        <v>175</v>
      </c>
      <c r="D126" s="20"/>
      <c r="E126" s="20"/>
      <c r="F126" s="30"/>
      <c r="G126" s="20"/>
      <c r="H126" s="21"/>
      <c r="I126" s="20" t="s">
        <v>677</v>
      </c>
      <c r="J126" s="22">
        <v>0</v>
      </c>
      <c r="K126" s="22"/>
      <c r="L126" s="22"/>
      <c r="M126" s="22"/>
      <c r="N126" s="22"/>
      <c r="O126" s="20"/>
    </row>
    <row r="127" spans="1:15" ht="26.25" thickBot="1">
      <c r="A127" s="31" t="s">
        <v>393</v>
      </c>
      <c r="B127" s="32" t="s">
        <v>394</v>
      </c>
      <c r="C127" s="29" t="s">
        <v>175</v>
      </c>
      <c r="D127" s="20"/>
      <c r="E127" s="20"/>
      <c r="F127" s="30"/>
      <c r="G127" s="20"/>
      <c r="H127" s="21"/>
      <c r="I127" s="20" t="s">
        <v>677</v>
      </c>
      <c r="J127" s="22">
        <v>0</v>
      </c>
      <c r="K127" s="22"/>
      <c r="L127" s="22"/>
      <c r="M127" s="22"/>
      <c r="N127" s="22"/>
      <c r="O127" s="20"/>
    </row>
    <row r="128" spans="1:15" ht="26.25" thickBot="1">
      <c r="A128" s="31" t="s">
        <v>192</v>
      </c>
      <c r="B128" s="32" t="s">
        <v>193</v>
      </c>
      <c r="C128" s="29" t="s">
        <v>175</v>
      </c>
      <c r="D128" s="20"/>
      <c r="E128" s="20"/>
      <c r="F128" s="30"/>
      <c r="G128" s="20"/>
      <c r="H128" s="21"/>
      <c r="I128" s="20" t="s">
        <v>677</v>
      </c>
      <c r="J128" s="22">
        <v>0</v>
      </c>
      <c r="K128" s="22"/>
      <c r="L128" s="22"/>
      <c r="M128" s="22"/>
      <c r="N128" s="22"/>
      <c r="O128" s="20"/>
    </row>
    <row r="129" spans="1:15" ht="39" thickBot="1">
      <c r="A129" s="31" t="s">
        <v>395</v>
      </c>
      <c r="B129" s="32" t="s">
        <v>396</v>
      </c>
      <c r="C129" s="29" t="s">
        <v>175</v>
      </c>
      <c r="D129" s="20"/>
      <c r="E129" s="20"/>
      <c r="F129" s="30"/>
      <c r="G129" s="20"/>
      <c r="H129" s="21"/>
      <c r="I129" s="20" t="s">
        <v>677</v>
      </c>
      <c r="J129" s="22">
        <v>0</v>
      </c>
      <c r="K129" s="22"/>
      <c r="L129" s="22"/>
      <c r="M129" s="22"/>
      <c r="N129" s="22"/>
      <c r="O129" s="20"/>
    </row>
    <row r="130" spans="1:15" ht="26.25" thickBot="1">
      <c r="A130" s="31" t="s">
        <v>397</v>
      </c>
      <c r="B130" s="32" t="s">
        <v>689</v>
      </c>
      <c r="C130" s="29" t="s">
        <v>175</v>
      </c>
      <c r="D130" s="20"/>
      <c r="E130" s="20"/>
      <c r="F130" s="30"/>
      <c r="G130" s="20"/>
      <c r="H130" s="21"/>
      <c r="I130" s="20" t="s">
        <v>677</v>
      </c>
      <c r="J130" s="22">
        <v>0</v>
      </c>
      <c r="K130" s="22"/>
      <c r="L130" s="22"/>
      <c r="M130" s="22"/>
      <c r="N130" s="22"/>
      <c r="O130" s="20"/>
    </row>
    <row r="131" spans="1:15" ht="26.25" thickBot="1">
      <c r="A131" s="31" t="s">
        <v>398</v>
      </c>
      <c r="B131" s="32" t="s">
        <v>108</v>
      </c>
      <c r="C131" s="29" t="s">
        <v>175</v>
      </c>
      <c r="D131" s="20"/>
      <c r="E131" s="20"/>
      <c r="F131" s="30"/>
      <c r="G131" s="20"/>
      <c r="H131" s="21"/>
      <c r="I131" s="20" t="s">
        <v>677</v>
      </c>
      <c r="J131" s="22">
        <v>0</v>
      </c>
      <c r="K131" s="22"/>
      <c r="L131" s="22"/>
      <c r="M131" s="22"/>
      <c r="N131" s="22"/>
      <c r="O131" s="20"/>
    </row>
    <row r="132" spans="1:15" ht="26.25" thickBot="1">
      <c r="A132" s="31" t="s">
        <v>399</v>
      </c>
      <c r="B132" s="32" t="s">
        <v>109</v>
      </c>
      <c r="C132" s="29" t="s">
        <v>175</v>
      </c>
      <c r="D132" s="20"/>
      <c r="E132" s="20"/>
      <c r="F132" s="30"/>
      <c r="G132" s="20"/>
      <c r="H132" s="21"/>
      <c r="I132" s="20" t="s">
        <v>677</v>
      </c>
      <c r="J132" s="22">
        <v>0</v>
      </c>
      <c r="K132" s="22"/>
      <c r="L132" s="22"/>
      <c r="M132" s="22"/>
      <c r="N132" s="22"/>
      <c r="O132" s="20"/>
    </row>
    <row r="133" spans="1:15" ht="26.25" thickBot="1">
      <c r="A133" s="31" t="s">
        <v>400</v>
      </c>
      <c r="B133" s="32" t="s">
        <v>110</v>
      </c>
      <c r="C133" s="29" t="s">
        <v>175</v>
      </c>
      <c r="D133" s="20"/>
      <c r="E133" s="20"/>
      <c r="F133" s="30"/>
      <c r="G133" s="20"/>
      <c r="H133" s="21"/>
      <c r="I133" s="20" t="s">
        <v>677</v>
      </c>
      <c r="J133" s="22">
        <v>0</v>
      </c>
      <c r="K133" s="22"/>
      <c r="L133" s="22"/>
      <c r="M133" s="22"/>
      <c r="N133" s="22"/>
      <c r="O133" s="20"/>
    </row>
    <row r="134" spans="1:15" ht="26.25" thickBot="1">
      <c r="A134" s="31" t="s">
        <v>401</v>
      </c>
      <c r="B134" s="32" t="s">
        <v>111</v>
      </c>
      <c r="C134" s="29" t="s">
        <v>175</v>
      </c>
      <c r="D134" s="20"/>
      <c r="E134" s="20"/>
      <c r="F134" s="30"/>
      <c r="G134" s="20"/>
      <c r="H134" s="21"/>
      <c r="I134" s="20" t="s">
        <v>677</v>
      </c>
      <c r="J134" s="22">
        <v>0</v>
      </c>
      <c r="K134" s="22"/>
      <c r="L134" s="22"/>
      <c r="M134" s="22"/>
      <c r="N134" s="22"/>
      <c r="O134" s="20"/>
    </row>
    <row r="135" spans="1:15" ht="26.25" thickBot="1">
      <c r="A135" s="31" t="s">
        <v>402</v>
      </c>
      <c r="B135" s="32" t="s">
        <v>112</v>
      </c>
      <c r="C135" s="29" t="s">
        <v>175</v>
      </c>
      <c r="D135" s="20"/>
      <c r="E135" s="20"/>
      <c r="F135" s="30"/>
      <c r="G135" s="20"/>
      <c r="H135" s="21"/>
      <c r="I135" s="20" t="s">
        <v>677</v>
      </c>
      <c r="J135" s="22">
        <v>0</v>
      </c>
      <c r="K135" s="22"/>
      <c r="L135" s="22"/>
      <c r="M135" s="22"/>
      <c r="N135" s="22"/>
      <c r="O135" s="20"/>
    </row>
    <row r="136" spans="1:15" ht="26.25" thickBot="1">
      <c r="A136" s="31" t="s">
        <v>103</v>
      </c>
      <c r="B136" s="32" t="s">
        <v>104</v>
      </c>
      <c r="C136" s="29" t="s">
        <v>175</v>
      </c>
      <c r="D136" s="20"/>
      <c r="E136" s="20"/>
      <c r="F136" s="30"/>
      <c r="G136" s="20"/>
      <c r="H136" s="21"/>
      <c r="I136" s="20" t="s">
        <v>677</v>
      </c>
      <c r="J136" s="22">
        <v>0</v>
      </c>
      <c r="K136" s="22"/>
      <c r="L136" s="22"/>
      <c r="M136" s="22"/>
      <c r="N136" s="22"/>
      <c r="O136" s="20"/>
    </row>
    <row r="137" spans="1:15" ht="51.75" thickBot="1">
      <c r="A137" s="31" t="s">
        <v>403</v>
      </c>
      <c r="B137" s="32" t="s">
        <v>404</v>
      </c>
      <c r="C137" s="29" t="s">
        <v>201</v>
      </c>
      <c r="D137" s="20"/>
      <c r="E137" s="20" t="s">
        <v>652</v>
      </c>
      <c r="F137" s="30" t="s">
        <v>752</v>
      </c>
      <c r="G137" s="20" t="s">
        <v>347</v>
      </c>
      <c r="H137" s="21" t="s">
        <v>542</v>
      </c>
      <c r="I137" s="20" t="s">
        <v>493</v>
      </c>
      <c r="J137" s="22">
        <v>67</v>
      </c>
      <c r="K137" s="22">
        <v>455</v>
      </c>
      <c r="L137" s="22">
        <v>72000</v>
      </c>
      <c r="M137" s="22">
        <v>12697.67618847104</v>
      </c>
      <c r="N137" s="22">
        <v>11777.995965402606</v>
      </c>
      <c r="O137" s="20"/>
    </row>
    <row r="138" spans="1:15" ht="128.25" thickBot="1">
      <c r="A138" s="31" t="s">
        <v>405</v>
      </c>
      <c r="B138" s="32" t="s">
        <v>406</v>
      </c>
      <c r="C138" s="29" t="s">
        <v>201</v>
      </c>
      <c r="D138" s="20"/>
      <c r="E138" s="20" t="s">
        <v>359</v>
      </c>
      <c r="F138" s="20" t="s">
        <v>701</v>
      </c>
      <c r="G138" s="47" t="s">
        <v>339</v>
      </c>
      <c r="H138" s="21" t="s">
        <v>542</v>
      </c>
      <c r="I138" s="20" t="s">
        <v>133</v>
      </c>
      <c r="J138" s="22">
        <v>24</v>
      </c>
      <c r="K138" s="22">
        <v>540</v>
      </c>
      <c r="L138" s="22">
        <v>54000</v>
      </c>
      <c r="M138" s="22">
        <v>9455.506467901096</v>
      </c>
      <c r="N138" s="22">
        <v>6595.934066743969</v>
      </c>
      <c r="O138" s="20"/>
    </row>
    <row r="139" spans="1:15" ht="26.25" thickBot="1">
      <c r="A139" s="31" t="s">
        <v>407</v>
      </c>
      <c r="B139" s="32" t="s">
        <v>408</v>
      </c>
      <c r="C139" s="29" t="s">
        <v>175</v>
      </c>
      <c r="D139" s="20"/>
      <c r="E139" s="30"/>
      <c r="F139" s="20"/>
      <c r="G139" s="20"/>
      <c r="H139" s="21"/>
      <c r="I139" s="20" t="s">
        <v>552</v>
      </c>
      <c r="J139" s="22">
        <v>0</v>
      </c>
      <c r="K139" s="22"/>
      <c r="L139" s="22"/>
      <c r="M139" s="22"/>
      <c r="N139" s="22"/>
      <c r="O139" s="20"/>
    </row>
    <row r="140" spans="1:15" ht="128.25" thickBot="1">
      <c r="A140" s="31" t="s">
        <v>409</v>
      </c>
      <c r="B140" s="32" t="s">
        <v>410</v>
      </c>
      <c r="C140" s="29" t="s">
        <v>201</v>
      </c>
      <c r="D140" s="20"/>
      <c r="E140" s="20" t="s">
        <v>359</v>
      </c>
      <c r="F140" s="20" t="s">
        <v>444</v>
      </c>
      <c r="G140" s="47" t="s">
        <v>339</v>
      </c>
      <c r="H140" s="21" t="s">
        <v>542</v>
      </c>
      <c r="I140" s="20" t="s">
        <v>740</v>
      </c>
      <c r="J140" s="22">
        <v>43</v>
      </c>
      <c r="K140" s="22">
        <v>455</v>
      </c>
      <c r="L140" s="22">
        <v>72000</v>
      </c>
      <c r="M140" s="22">
        <v>16377.856860813308</v>
      </c>
      <c r="N140" s="22">
        <v>14877.01310814365</v>
      </c>
      <c r="O140" s="20"/>
    </row>
    <row r="141" spans="1:15" ht="90" thickBot="1">
      <c r="A141" s="31" t="s">
        <v>411</v>
      </c>
      <c r="B141" s="32" t="s">
        <v>412</v>
      </c>
      <c r="C141" s="29" t="s">
        <v>201</v>
      </c>
      <c r="D141" s="20"/>
      <c r="E141" s="30" t="s">
        <v>325</v>
      </c>
      <c r="F141" s="30" t="s">
        <v>753</v>
      </c>
      <c r="G141" s="47" t="s">
        <v>339</v>
      </c>
      <c r="H141" s="21" t="s">
        <v>542</v>
      </c>
      <c r="I141" s="20" t="s">
        <v>741</v>
      </c>
      <c r="J141" s="22">
        <v>741</v>
      </c>
      <c r="K141" s="22">
        <v>260</v>
      </c>
      <c r="L141" s="22">
        <v>102700</v>
      </c>
      <c r="M141" s="22">
        <v>22148.578280542748</v>
      </c>
      <c r="N141" s="22">
        <v>12415.209437832777</v>
      </c>
      <c r="O141" s="20" t="s">
        <v>136</v>
      </c>
    </row>
    <row r="142" spans="1:15" ht="64.5" thickBot="1">
      <c r="A142" s="31" t="s">
        <v>413</v>
      </c>
      <c r="B142" s="32" t="s">
        <v>414</v>
      </c>
      <c r="C142" s="29" t="s">
        <v>201</v>
      </c>
      <c r="D142" s="20"/>
      <c r="E142" s="20" t="s">
        <v>748</v>
      </c>
      <c r="F142" s="30" t="s">
        <v>754</v>
      </c>
      <c r="G142" s="47" t="s">
        <v>339</v>
      </c>
      <c r="H142" s="21" t="s">
        <v>542</v>
      </c>
      <c r="I142" s="20" t="s">
        <v>151</v>
      </c>
      <c r="J142" s="22">
        <v>39</v>
      </c>
      <c r="K142" s="22">
        <v>600</v>
      </c>
      <c r="L142" s="22">
        <v>13800</v>
      </c>
      <c r="M142" s="22">
        <v>5314.421172959607</v>
      </c>
      <c r="N142" s="22">
        <v>2755.178924268763</v>
      </c>
      <c r="O142" s="20"/>
    </row>
    <row r="143" spans="1:15" ht="26.25" thickBot="1">
      <c r="A143" s="31" t="s">
        <v>415</v>
      </c>
      <c r="B143" s="32" t="s">
        <v>416</v>
      </c>
      <c r="C143" s="29" t="s">
        <v>175</v>
      </c>
      <c r="D143" s="20"/>
      <c r="E143" s="20"/>
      <c r="F143" s="30"/>
      <c r="G143" s="47"/>
      <c r="H143" s="21"/>
      <c r="I143" s="20" t="s">
        <v>436</v>
      </c>
      <c r="J143" s="22">
        <v>0</v>
      </c>
      <c r="K143" s="22"/>
      <c r="L143" s="22"/>
      <c r="M143" s="22"/>
      <c r="N143" s="22"/>
      <c r="O143" s="20"/>
    </row>
    <row r="144" spans="1:15" ht="51.75" thickBot="1">
      <c r="A144" s="31" t="s">
        <v>417</v>
      </c>
      <c r="B144" s="32" t="s">
        <v>418</v>
      </c>
      <c r="C144" s="29" t="s">
        <v>201</v>
      </c>
      <c r="D144" s="20"/>
      <c r="E144" s="20" t="s">
        <v>652</v>
      </c>
      <c r="F144" s="30" t="s">
        <v>308</v>
      </c>
      <c r="G144" s="47" t="s">
        <v>339</v>
      </c>
      <c r="H144" s="21" t="s">
        <v>542</v>
      </c>
      <c r="J144" s="22">
        <v>189</v>
      </c>
      <c r="K144" s="22">
        <v>150</v>
      </c>
      <c r="L144" s="22">
        <v>260000</v>
      </c>
      <c r="M144" s="22">
        <v>9051.950878621994</v>
      </c>
      <c r="N144" s="22">
        <v>28038.11100131085</v>
      </c>
      <c r="O144" s="20"/>
    </row>
    <row r="145" spans="1:15" ht="64.5" thickBot="1">
      <c r="A145" s="31" t="s">
        <v>419</v>
      </c>
      <c r="B145" s="32" t="s">
        <v>420</v>
      </c>
      <c r="C145" s="29" t="s">
        <v>201</v>
      </c>
      <c r="D145" s="20"/>
      <c r="E145" s="20" t="s">
        <v>748</v>
      </c>
      <c r="F145" s="30" t="s">
        <v>755</v>
      </c>
      <c r="G145" s="47" t="s">
        <v>339</v>
      </c>
      <c r="H145" s="21" t="s">
        <v>542</v>
      </c>
      <c r="I145" s="20" t="s">
        <v>702</v>
      </c>
      <c r="J145" s="22">
        <v>184</v>
      </c>
      <c r="K145" s="22">
        <v>400</v>
      </c>
      <c r="L145" s="22">
        <v>260000</v>
      </c>
      <c r="M145" s="22">
        <v>9030.362229915607</v>
      </c>
      <c r="N145" s="22">
        <v>28283.356503895695</v>
      </c>
      <c r="O145" s="20"/>
    </row>
    <row r="146" spans="1:15" ht="64.5" thickBot="1">
      <c r="A146" s="31" t="s">
        <v>421</v>
      </c>
      <c r="B146" s="32" t="s">
        <v>422</v>
      </c>
      <c r="C146" s="29" t="s">
        <v>201</v>
      </c>
      <c r="D146" s="20"/>
      <c r="E146" s="20" t="s">
        <v>748</v>
      </c>
      <c r="F146" s="30" t="s">
        <v>756</v>
      </c>
      <c r="G146" s="47" t="s">
        <v>339</v>
      </c>
      <c r="H146" s="21" t="s">
        <v>542</v>
      </c>
      <c r="I146" s="20" t="s">
        <v>150</v>
      </c>
      <c r="J146" s="22">
        <v>6</v>
      </c>
      <c r="K146" s="22">
        <v>150</v>
      </c>
      <c r="L146" s="22">
        <v>14400</v>
      </c>
      <c r="M146" s="22">
        <v>6481.37383465567</v>
      </c>
      <c r="N146" s="22">
        <v>6126.878009060157</v>
      </c>
      <c r="O146" s="20"/>
    </row>
    <row r="147" spans="1:15" ht="26.25" thickBot="1">
      <c r="A147" s="31" t="s">
        <v>423</v>
      </c>
      <c r="B147" s="32" t="s">
        <v>424</v>
      </c>
      <c r="C147" s="29" t="s">
        <v>175</v>
      </c>
      <c r="D147" s="20"/>
      <c r="E147" s="36"/>
      <c r="F147" s="20"/>
      <c r="G147" s="36"/>
      <c r="H147" s="35"/>
      <c r="I147" s="20" t="s">
        <v>677</v>
      </c>
      <c r="J147" s="22">
        <v>0</v>
      </c>
      <c r="K147" s="22"/>
      <c r="L147" s="22"/>
      <c r="M147" s="22"/>
      <c r="N147" s="22"/>
      <c r="O147" s="20"/>
    </row>
    <row r="148" spans="1:15" ht="26.25" thickBot="1">
      <c r="A148" s="31" t="s">
        <v>521</v>
      </c>
      <c r="B148" s="32" t="s">
        <v>688</v>
      </c>
      <c r="C148" s="29" t="s">
        <v>175</v>
      </c>
      <c r="D148" s="20"/>
      <c r="E148" s="20"/>
      <c r="F148" s="30"/>
      <c r="G148" s="20"/>
      <c r="H148" s="21"/>
      <c r="I148" s="20" t="s">
        <v>703</v>
      </c>
      <c r="J148" s="22"/>
      <c r="K148" s="22"/>
      <c r="L148" s="22"/>
      <c r="M148" s="22"/>
      <c r="N148" s="22"/>
      <c r="O148" s="20"/>
    </row>
    <row r="149" spans="1:15" ht="64.5" thickBot="1">
      <c r="A149" s="31" t="s">
        <v>425</v>
      </c>
      <c r="B149" s="32" t="s">
        <v>426</v>
      </c>
      <c r="C149" s="29" t="s">
        <v>201</v>
      </c>
      <c r="D149" s="20"/>
      <c r="E149" s="20" t="s">
        <v>748</v>
      </c>
      <c r="F149" s="30" t="s">
        <v>757</v>
      </c>
      <c r="G149" s="47" t="s">
        <v>339</v>
      </c>
      <c r="H149" s="21" t="s">
        <v>542</v>
      </c>
      <c r="I149" s="20" t="s">
        <v>149</v>
      </c>
      <c r="J149" s="22">
        <v>123</v>
      </c>
      <c r="K149" s="22">
        <v>150</v>
      </c>
      <c r="L149" s="22">
        <v>100000</v>
      </c>
      <c r="M149" s="22">
        <v>9758.611305096567</v>
      </c>
      <c r="N149" s="22">
        <v>16414.61727668649</v>
      </c>
      <c r="O149" s="20"/>
    </row>
    <row r="150" spans="1:15" ht="51.75" thickBot="1">
      <c r="A150" s="31" t="s">
        <v>427</v>
      </c>
      <c r="B150" s="32" t="s">
        <v>428</v>
      </c>
      <c r="C150" s="29" t="s">
        <v>201</v>
      </c>
      <c r="D150" s="20"/>
      <c r="E150" s="20" t="s">
        <v>652</v>
      </c>
      <c r="F150" s="30" t="s">
        <v>125</v>
      </c>
      <c r="G150" s="47" t="s">
        <v>339</v>
      </c>
      <c r="H150" s="21" t="s">
        <v>542</v>
      </c>
      <c r="I150" s="20"/>
      <c r="J150" s="22">
        <v>232</v>
      </c>
      <c r="K150" s="22">
        <v>150</v>
      </c>
      <c r="L150" s="22">
        <v>335000</v>
      </c>
      <c r="M150" s="22">
        <v>23119.892954995114</v>
      </c>
      <c r="N150" s="22">
        <v>40299.81499322816</v>
      </c>
      <c r="O150" s="20"/>
    </row>
    <row r="151" spans="1:15" ht="26.25" thickBot="1">
      <c r="A151" s="31" t="s">
        <v>429</v>
      </c>
      <c r="B151" s="32" t="s">
        <v>430</v>
      </c>
      <c r="C151" s="29" t="s">
        <v>175</v>
      </c>
      <c r="D151" s="20"/>
      <c r="E151" s="20"/>
      <c r="F151" s="20"/>
      <c r="G151" s="20"/>
      <c r="H151" s="21"/>
      <c r="I151" s="20"/>
      <c r="J151" s="22">
        <v>0</v>
      </c>
      <c r="K151" s="22"/>
      <c r="L151" s="22"/>
      <c r="M151" s="22"/>
      <c r="N151" s="22"/>
      <c r="O151" s="20"/>
    </row>
    <row r="152" spans="1:15" ht="141" thickBot="1">
      <c r="A152" s="31" t="s">
        <v>431</v>
      </c>
      <c r="B152" s="32" t="s">
        <v>432</v>
      </c>
      <c r="C152" s="29" t="s">
        <v>201</v>
      </c>
      <c r="D152" s="20"/>
      <c r="E152" s="20" t="s">
        <v>748</v>
      </c>
      <c r="F152" s="30" t="s">
        <v>137</v>
      </c>
      <c r="G152" s="47" t="s">
        <v>339</v>
      </c>
      <c r="H152" s="21" t="s">
        <v>542</v>
      </c>
      <c r="I152" s="20" t="s">
        <v>124</v>
      </c>
      <c r="J152" s="22">
        <v>232</v>
      </c>
      <c r="K152" s="22">
        <v>150</v>
      </c>
      <c r="L152" s="22">
        <v>335000</v>
      </c>
      <c r="M152" s="22">
        <v>23119.892954995114</v>
      </c>
      <c r="N152" s="22">
        <v>40299.81499322816</v>
      </c>
      <c r="O152" s="20"/>
    </row>
    <row r="153" spans="1:15" ht="26.25" thickBot="1">
      <c r="A153" s="31" t="s">
        <v>433</v>
      </c>
      <c r="B153" s="32" t="s">
        <v>434</v>
      </c>
      <c r="C153" s="51" t="s">
        <v>175</v>
      </c>
      <c r="D153" s="2"/>
      <c r="E153" s="20"/>
      <c r="F153" s="20"/>
      <c r="G153" s="20"/>
      <c r="H153" s="21"/>
      <c r="I153" s="20" t="s">
        <v>309</v>
      </c>
      <c r="J153" s="22">
        <v>0</v>
      </c>
      <c r="K153" s="22"/>
      <c r="L153" s="22"/>
      <c r="M153" s="22"/>
      <c r="N153" s="22"/>
      <c r="O153" s="20"/>
    </row>
    <row r="154" spans="1:15" ht="51.75" thickBot="1">
      <c r="A154" s="31" t="s">
        <v>435</v>
      </c>
      <c r="B154" s="32" t="s">
        <v>94</v>
      </c>
      <c r="C154" s="51" t="s">
        <v>201</v>
      </c>
      <c r="D154" s="2"/>
      <c r="E154" s="20" t="s">
        <v>514</v>
      </c>
      <c r="F154" s="20" t="s">
        <v>310</v>
      </c>
      <c r="G154" s="20" t="s">
        <v>87</v>
      </c>
      <c r="H154" s="21" t="s">
        <v>542</v>
      </c>
      <c r="I154" s="20"/>
      <c r="J154" s="22">
        <v>3186</v>
      </c>
      <c r="K154" s="22">
        <v>700</v>
      </c>
      <c r="L154" s="22">
        <v>150000</v>
      </c>
      <c r="M154" s="22">
        <v>25971.49787307911</v>
      </c>
      <c r="N154" s="22">
        <v>12878.144692333932</v>
      </c>
      <c r="O154" s="20"/>
    </row>
    <row r="155" spans="1:15" ht="64.5" thickBot="1">
      <c r="A155" s="31" t="s">
        <v>95</v>
      </c>
      <c r="B155" s="32" t="s">
        <v>96</v>
      </c>
      <c r="C155" s="51" t="s">
        <v>201</v>
      </c>
      <c r="D155" s="2"/>
      <c r="E155" s="20" t="s">
        <v>514</v>
      </c>
      <c r="F155" s="20" t="s">
        <v>185</v>
      </c>
      <c r="G155" s="20" t="s">
        <v>88</v>
      </c>
      <c r="H155" s="21" t="s">
        <v>542</v>
      </c>
      <c r="I155" s="20"/>
      <c r="J155" s="22">
        <v>3163</v>
      </c>
      <c r="K155" s="22">
        <v>0.19230769230769232</v>
      </c>
      <c r="L155" s="22">
        <v>58.22649572649573</v>
      </c>
      <c r="M155" s="22">
        <v>12.883531981420296</v>
      </c>
      <c r="N155" s="22">
        <v>6.556724364475794</v>
      </c>
      <c r="O155" s="20"/>
    </row>
    <row r="156" spans="1:15" ht="26.25" thickBot="1">
      <c r="A156" s="31" t="s">
        <v>97</v>
      </c>
      <c r="B156" s="32" t="s">
        <v>98</v>
      </c>
      <c r="C156" s="51" t="s">
        <v>175</v>
      </c>
      <c r="D156" s="2"/>
      <c r="E156" s="20"/>
      <c r="F156" s="20"/>
      <c r="G156" s="20"/>
      <c r="H156" s="21"/>
      <c r="I156" s="20" t="s">
        <v>309</v>
      </c>
      <c r="J156" s="22">
        <v>0</v>
      </c>
      <c r="K156" s="22"/>
      <c r="L156" s="22"/>
      <c r="M156" s="22"/>
      <c r="N156" s="22"/>
      <c r="O156" s="20"/>
    </row>
    <row r="157" spans="1:15" ht="77.25" thickBot="1">
      <c r="A157" s="31" t="s">
        <v>99</v>
      </c>
      <c r="B157" s="32" t="s">
        <v>100</v>
      </c>
      <c r="C157" s="29" t="s">
        <v>201</v>
      </c>
      <c r="D157" s="20"/>
      <c r="E157" s="20" t="s">
        <v>514</v>
      </c>
      <c r="F157" s="20" t="s">
        <v>311</v>
      </c>
      <c r="G157" s="20" t="s">
        <v>89</v>
      </c>
      <c r="H157" s="21" t="s">
        <v>542</v>
      </c>
      <c r="I157" s="20"/>
      <c r="J157" s="22">
        <v>1536</v>
      </c>
      <c r="K157" s="22">
        <v>400</v>
      </c>
      <c r="L157" s="22">
        <v>85000</v>
      </c>
      <c r="M157" s="22">
        <v>19655.558051814023</v>
      </c>
      <c r="N157" s="22">
        <v>9071.014810848248</v>
      </c>
      <c r="O157" s="20"/>
    </row>
    <row r="158" spans="1:15" ht="64.5" thickBot="1">
      <c r="A158" s="31" t="s">
        <v>101</v>
      </c>
      <c r="B158" s="32" t="s">
        <v>102</v>
      </c>
      <c r="C158" s="29" t="s">
        <v>201</v>
      </c>
      <c r="D158" s="20"/>
      <c r="E158" s="20" t="s">
        <v>514</v>
      </c>
      <c r="F158" s="20" t="s">
        <v>186</v>
      </c>
      <c r="G158" s="20" t="s">
        <v>90</v>
      </c>
      <c r="H158" s="21" t="s">
        <v>542</v>
      </c>
      <c r="I158" s="20"/>
      <c r="J158" s="22">
        <v>1522</v>
      </c>
      <c r="K158" s="22">
        <v>0.21978021978021978</v>
      </c>
      <c r="L158" s="22">
        <v>55</v>
      </c>
      <c r="M158" s="22">
        <v>11.951481482370918</v>
      </c>
      <c r="N158" s="22">
        <v>6.382052914615478</v>
      </c>
      <c r="O158" s="20"/>
    </row>
    <row r="159" spans="1:15" ht="26.25" thickBot="1">
      <c r="A159" s="31" t="s">
        <v>105</v>
      </c>
      <c r="B159" s="32" t="s">
        <v>388</v>
      </c>
      <c r="C159" s="29" t="s">
        <v>175</v>
      </c>
      <c r="D159" s="20"/>
      <c r="E159" s="30"/>
      <c r="F159" s="30"/>
      <c r="G159" s="30"/>
      <c r="H159" s="21"/>
      <c r="I159" s="20" t="s">
        <v>654</v>
      </c>
      <c r="J159" s="22">
        <v>0</v>
      </c>
      <c r="K159" s="22"/>
      <c r="L159" s="22"/>
      <c r="M159" s="22"/>
      <c r="N159" s="22"/>
      <c r="O159" s="20"/>
    </row>
    <row r="160" spans="1:15" ht="26.25" thickBot="1">
      <c r="A160" s="31" t="s">
        <v>106</v>
      </c>
      <c r="B160" s="32" t="s">
        <v>107</v>
      </c>
      <c r="C160" s="29" t="s">
        <v>175</v>
      </c>
      <c r="D160" s="20"/>
      <c r="E160" s="30"/>
      <c r="F160" s="30"/>
      <c r="G160" s="30"/>
      <c r="H160" s="21"/>
      <c r="I160" s="20" t="s">
        <v>655</v>
      </c>
      <c r="J160" s="22">
        <v>0</v>
      </c>
      <c r="K160" s="22"/>
      <c r="L160" s="22"/>
      <c r="M160" s="22"/>
      <c r="N160" s="22"/>
      <c r="O160" s="20"/>
    </row>
    <row r="161" spans="1:15" ht="13.5" thickBot="1">
      <c r="A161" s="66" t="s">
        <v>113</v>
      </c>
      <c r="B161" s="67"/>
      <c r="C161" s="12"/>
      <c r="D161" s="24"/>
      <c r="E161" s="25"/>
      <c r="F161" s="25"/>
      <c r="G161" s="25"/>
      <c r="H161" s="25"/>
      <c r="I161" s="57" t="s">
        <v>15</v>
      </c>
      <c r="J161" s="27"/>
      <c r="K161" s="23"/>
      <c r="L161" s="23"/>
      <c r="M161" s="23"/>
      <c r="N161" s="23"/>
      <c r="O161" s="14"/>
    </row>
    <row r="162" spans="1:15" ht="51.75" thickBot="1">
      <c r="A162" s="37" t="s">
        <v>114</v>
      </c>
      <c r="B162" s="28" t="s">
        <v>115</v>
      </c>
      <c r="C162" s="29" t="s">
        <v>201</v>
      </c>
      <c r="D162" s="20"/>
      <c r="E162" s="20" t="s">
        <v>652</v>
      </c>
      <c r="F162" s="30" t="s">
        <v>545</v>
      </c>
      <c r="G162" s="20" t="s">
        <v>347</v>
      </c>
      <c r="H162" s="21" t="s">
        <v>542</v>
      </c>
      <c r="I162" s="20"/>
      <c r="J162" s="22">
        <v>1785</v>
      </c>
      <c r="K162" s="22">
        <v>-80000</v>
      </c>
      <c r="L162" s="22">
        <v>600000</v>
      </c>
      <c r="M162" s="22">
        <v>25275.86513145652</v>
      </c>
      <c r="N162" s="22">
        <v>32019.309017289746</v>
      </c>
      <c r="O162" s="20"/>
    </row>
    <row r="163" spans="1:15" ht="51.75" thickBot="1">
      <c r="A163" s="38" t="s">
        <v>116</v>
      </c>
      <c r="B163" s="28" t="s">
        <v>117</v>
      </c>
      <c r="C163" s="29" t="s">
        <v>201</v>
      </c>
      <c r="D163" s="20"/>
      <c r="E163" s="20" t="s">
        <v>652</v>
      </c>
      <c r="F163" s="30" t="s">
        <v>127</v>
      </c>
      <c r="G163" s="20" t="s">
        <v>347</v>
      </c>
      <c r="H163" s="21" t="s">
        <v>542</v>
      </c>
      <c r="I163" s="20"/>
      <c r="J163" s="22">
        <v>5526</v>
      </c>
      <c r="K163" s="22">
        <v>-80000</v>
      </c>
      <c r="L163" s="22">
        <v>600000</v>
      </c>
      <c r="M163" s="22">
        <v>33807.30668900657</v>
      </c>
      <c r="N163" s="22">
        <v>26280.029505250077</v>
      </c>
      <c r="O163" s="20"/>
    </row>
    <row r="164" spans="1:15" ht="51.75" thickBot="1">
      <c r="A164" s="38" t="s">
        <v>118</v>
      </c>
      <c r="B164" s="28" t="s">
        <v>119</v>
      </c>
      <c r="C164" s="29" t="s">
        <v>201</v>
      </c>
      <c r="D164" s="20"/>
      <c r="E164" s="20" t="s">
        <v>652</v>
      </c>
      <c r="F164" s="30" t="s">
        <v>128</v>
      </c>
      <c r="G164" s="20" t="s">
        <v>347</v>
      </c>
      <c r="H164" s="21" t="s">
        <v>542</v>
      </c>
      <c r="I164" s="20"/>
      <c r="J164" s="22">
        <v>7423</v>
      </c>
      <c r="K164" s="22">
        <v>-80000</v>
      </c>
      <c r="L164" s="22">
        <v>734577.1388352</v>
      </c>
      <c r="M164" s="22">
        <v>27768.909394534796</v>
      </c>
      <c r="N164" s="22">
        <v>29891.320623374002</v>
      </c>
      <c r="O164" s="20"/>
    </row>
    <row r="165" spans="1:15" ht="51.75" thickBot="1">
      <c r="A165" s="38" t="s">
        <v>74</v>
      </c>
      <c r="B165" s="28" t="s">
        <v>75</v>
      </c>
      <c r="C165" s="29" t="s">
        <v>201</v>
      </c>
      <c r="D165" s="20"/>
      <c r="E165" s="20" t="s">
        <v>652</v>
      </c>
      <c r="F165" s="30" t="s">
        <v>126</v>
      </c>
      <c r="G165" s="20" t="s">
        <v>347</v>
      </c>
      <c r="H165" s="21" t="s">
        <v>542</v>
      </c>
      <c r="I165" s="20"/>
      <c r="J165" s="22">
        <v>796</v>
      </c>
      <c r="K165" s="22">
        <v>260</v>
      </c>
      <c r="L165" s="22">
        <v>102700</v>
      </c>
      <c r="M165" s="22">
        <v>21956.351468038745</v>
      </c>
      <c r="N165" s="22">
        <v>12502.411379799432</v>
      </c>
      <c r="O165" s="20"/>
    </row>
    <row r="166" spans="1:15" ht="51.75" thickBot="1">
      <c r="A166" s="38" t="s">
        <v>76</v>
      </c>
      <c r="B166" s="28" t="s">
        <v>77</v>
      </c>
      <c r="C166" s="29" t="s">
        <v>201</v>
      </c>
      <c r="D166" s="20"/>
      <c r="E166" s="20" t="s">
        <v>652</v>
      </c>
      <c r="F166" s="30" t="s">
        <v>129</v>
      </c>
      <c r="G166" s="20" t="s">
        <v>347</v>
      </c>
      <c r="H166" s="21" t="s">
        <v>542</v>
      </c>
      <c r="I166" s="20"/>
      <c r="J166" s="22">
        <v>7497</v>
      </c>
      <c r="K166" s="22">
        <v>-80000</v>
      </c>
      <c r="L166" s="22">
        <v>751477.1388352</v>
      </c>
      <c r="M166" s="22">
        <v>29600.109155426842</v>
      </c>
      <c r="N166" s="22">
        <v>30344.233538017183</v>
      </c>
      <c r="O166" s="20"/>
    </row>
    <row r="167" spans="1:15" ht="51.75" thickBot="1">
      <c r="A167" s="38" t="s">
        <v>78</v>
      </c>
      <c r="B167" s="28" t="s">
        <v>557</v>
      </c>
      <c r="C167" s="29" t="s">
        <v>201</v>
      </c>
      <c r="D167" s="20"/>
      <c r="E167" s="20" t="s">
        <v>652</v>
      </c>
      <c r="F167" s="30" t="s">
        <v>546</v>
      </c>
      <c r="G167" s="20" t="s">
        <v>347</v>
      </c>
      <c r="H167" s="21" t="s">
        <v>542</v>
      </c>
      <c r="I167" s="20"/>
      <c r="J167" s="22">
        <v>468</v>
      </c>
      <c r="K167" s="22">
        <v>104</v>
      </c>
      <c r="L167" s="22">
        <v>53000</v>
      </c>
      <c r="M167" s="22">
        <v>7362.022936386169</v>
      </c>
      <c r="N167" s="22">
        <v>5492.547526473112</v>
      </c>
      <c r="O167" s="20"/>
    </row>
    <row r="168" spans="1:15" ht="51.75" thickBot="1">
      <c r="A168" s="38" t="s">
        <v>558</v>
      </c>
      <c r="B168" s="28" t="s">
        <v>559</v>
      </c>
      <c r="C168" s="29" t="s">
        <v>201</v>
      </c>
      <c r="D168" s="20"/>
      <c r="E168" s="20" t="s">
        <v>652</v>
      </c>
      <c r="F168" s="30" t="s">
        <v>547</v>
      </c>
      <c r="G168" s="20" t="s">
        <v>347</v>
      </c>
      <c r="H168" s="21" t="s">
        <v>542</v>
      </c>
      <c r="I168" s="20"/>
      <c r="J168" s="22">
        <v>773</v>
      </c>
      <c r="K168" s="22">
        <v>100</v>
      </c>
      <c r="L168" s="22">
        <v>67850</v>
      </c>
      <c r="M168" s="22">
        <v>8157.970267657875</v>
      </c>
      <c r="N168" s="22">
        <v>5645.640031159109</v>
      </c>
      <c r="O168" s="20"/>
    </row>
    <row r="169" spans="1:15" ht="51.75" thickBot="1">
      <c r="A169" s="38" t="s">
        <v>560</v>
      </c>
      <c r="B169" s="28" t="s">
        <v>561</v>
      </c>
      <c r="C169" s="29" t="s">
        <v>201</v>
      </c>
      <c r="D169" s="20"/>
      <c r="E169" s="20" t="s">
        <v>652</v>
      </c>
      <c r="F169" s="30" t="s">
        <v>548</v>
      </c>
      <c r="G169" s="20" t="s">
        <v>347</v>
      </c>
      <c r="H169" s="21" t="s">
        <v>542</v>
      </c>
      <c r="I169" s="20"/>
      <c r="J169" s="22">
        <v>3879</v>
      </c>
      <c r="K169" s="22">
        <v>100</v>
      </c>
      <c r="L169" s="22">
        <v>88400</v>
      </c>
      <c r="M169" s="22">
        <v>16285.248457933389</v>
      </c>
      <c r="N169" s="22">
        <v>10163.394091974566</v>
      </c>
      <c r="O169" s="20"/>
    </row>
    <row r="170" spans="1:15" ht="51.75" thickBot="1">
      <c r="A170" s="38" t="s">
        <v>562</v>
      </c>
      <c r="B170" s="28" t="s">
        <v>563</v>
      </c>
      <c r="C170" s="29" t="s">
        <v>201</v>
      </c>
      <c r="D170" s="20"/>
      <c r="E170" s="20" t="s">
        <v>652</v>
      </c>
      <c r="F170" s="30" t="s">
        <v>549</v>
      </c>
      <c r="G170" s="20" t="s">
        <v>347</v>
      </c>
      <c r="H170" s="21" t="s">
        <v>542</v>
      </c>
      <c r="I170" s="20"/>
      <c r="J170" s="22">
        <v>4021</v>
      </c>
      <c r="K170" s="22">
        <v>100</v>
      </c>
      <c r="L170" s="22">
        <v>88400</v>
      </c>
      <c r="M170" s="22">
        <v>16483.319728197406</v>
      </c>
      <c r="N170" s="22">
        <v>10288.632322473788</v>
      </c>
      <c r="O170" s="20"/>
    </row>
    <row r="171" spans="1:15" ht="51.75" thickBot="1">
      <c r="A171" s="38" t="s">
        <v>564</v>
      </c>
      <c r="B171" s="28" t="s">
        <v>565</v>
      </c>
      <c r="C171" s="29" t="s">
        <v>201</v>
      </c>
      <c r="D171" s="20"/>
      <c r="E171" s="20" t="s">
        <v>652</v>
      </c>
      <c r="F171" s="30" t="s">
        <v>550</v>
      </c>
      <c r="G171" s="20" t="s">
        <v>347</v>
      </c>
      <c r="H171" s="21" t="s">
        <v>542</v>
      </c>
      <c r="I171" s="20"/>
      <c r="J171" s="22">
        <v>223</v>
      </c>
      <c r="K171" s="22">
        <v>150</v>
      </c>
      <c r="L171" s="22">
        <v>260000</v>
      </c>
      <c r="M171" s="22">
        <v>8622.550929838482</v>
      </c>
      <c r="N171" s="22">
        <v>25944.65269907436</v>
      </c>
      <c r="O171" s="20"/>
    </row>
    <row r="172" spans="1:15" ht="51.75" thickBot="1">
      <c r="A172" s="38" t="s">
        <v>566</v>
      </c>
      <c r="B172" s="28" t="s">
        <v>567</v>
      </c>
      <c r="C172" s="29" t="s">
        <v>201</v>
      </c>
      <c r="D172" s="20"/>
      <c r="E172" s="20" t="s">
        <v>652</v>
      </c>
      <c r="F172" s="30" t="s">
        <v>71</v>
      </c>
      <c r="G172" s="20" t="s">
        <v>347</v>
      </c>
      <c r="H172" s="21" t="s">
        <v>542</v>
      </c>
      <c r="I172" s="20"/>
      <c r="J172" s="22">
        <v>4166</v>
      </c>
      <c r="K172" s="22">
        <v>100</v>
      </c>
      <c r="L172" s="22">
        <v>264000</v>
      </c>
      <c r="M172" s="22">
        <v>16371.609362212477</v>
      </c>
      <c r="N172" s="22">
        <v>11760.916444843686</v>
      </c>
      <c r="O172" s="20"/>
    </row>
    <row r="173" spans="1:15" ht="51.75" thickBot="1">
      <c r="A173" s="38" t="s">
        <v>568</v>
      </c>
      <c r="B173" s="28" t="s">
        <v>569</v>
      </c>
      <c r="C173" s="29" t="s">
        <v>201</v>
      </c>
      <c r="D173" s="20"/>
      <c r="E173" s="20" t="s">
        <v>652</v>
      </c>
      <c r="F173" s="30" t="s">
        <v>130</v>
      </c>
      <c r="G173" s="20" t="s">
        <v>347</v>
      </c>
      <c r="H173" s="19" t="s">
        <v>542</v>
      </c>
      <c r="I173" s="20" t="s">
        <v>715</v>
      </c>
      <c r="J173" s="22">
        <v>8120</v>
      </c>
      <c r="K173" s="22">
        <v>-80000</v>
      </c>
      <c r="L173" s="22">
        <v>751477.1388352</v>
      </c>
      <c r="M173" s="22">
        <v>35913.062426932855</v>
      </c>
      <c r="N173" s="22">
        <v>29705.146288983924</v>
      </c>
      <c r="O173" s="20"/>
    </row>
    <row r="174" spans="1:15" ht="26.25" thickBot="1">
      <c r="A174" s="38" t="s">
        <v>570</v>
      </c>
      <c r="B174" s="28" t="s">
        <v>571</v>
      </c>
      <c r="C174" s="29" t="s">
        <v>175</v>
      </c>
      <c r="D174" s="20"/>
      <c r="E174" s="20"/>
      <c r="F174" s="30"/>
      <c r="G174" s="20"/>
      <c r="H174" s="21"/>
      <c r="I174" s="20" t="s">
        <v>677</v>
      </c>
      <c r="J174" s="22">
        <v>0</v>
      </c>
      <c r="K174" s="22"/>
      <c r="L174" s="22"/>
      <c r="M174" s="22"/>
      <c r="N174" s="22"/>
      <c r="O174" s="20"/>
    </row>
    <row r="175" spans="1:15" ht="51.75" thickBot="1">
      <c r="A175" s="38" t="s">
        <v>572</v>
      </c>
      <c r="B175" s="28" t="s">
        <v>573</v>
      </c>
      <c r="C175" s="29" t="s">
        <v>201</v>
      </c>
      <c r="D175" s="20"/>
      <c r="E175" s="20" t="s">
        <v>652</v>
      </c>
      <c r="F175" s="30" t="s">
        <v>714</v>
      </c>
      <c r="G175" s="20" t="s">
        <v>347</v>
      </c>
      <c r="H175" s="21" t="s">
        <v>542</v>
      </c>
      <c r="I175" s="20"/>
      <c r="J175" s="22">
        <v>8120</v>
      </c>
      <c r="K175" s="22">
        <v>-80000</v>
      </c>
      <c r="L175" s="22">
        <v>751477.1388352</v>
      </c>
      <c r="M175" s="22">
        <v>35913.062426932855</v>
      </c>
      <c r="N175" s="22">
        <v>29705.146288983924</v>
      </c>
      <c r="O175" s="20"/>
    </row>
  </sheetData>
  <mergeCells count="7">
    <mergeCell ref="K3:N3"/>
    <mergeCell ref="J2:N2"/>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4"/>
  <colBreaks count="1" manualBreakCount="1">
    <brk id="10" max="16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215"/>
  <sheetViews>
    <sheetView workbookViewId="0" topLeftCell="A1">
      <pane xSplit="2" ySplit="1" topLeftCell="C2"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40625" defaultRowHeight="12.75"/>
  <cols>
    <col min="1" max="1" width="11.421875" style="39" customWidth="1"/>
    <col min="2" max="2" width="20.421875" style="8" customWidth="1"/>
    <col min="3" max="3" width="7.7109375" style="40" customWidth="1"/>
    <col min="4" max="4" width="55.421875" style="41" customWidth="1"/>
    <col min="5" max="5" width="29.421875" style="8" customWidth="1"/>
    <col min="6" max="6" width="68.140625" style="8" customWidth="1"/>
    <col min="7" max="7" width="24.7109375" style="8" customWidth="1"/>
    <col min="8" max="8" width="13.00390625" style="8" customWidth="1"/>
    <col min="9" max="9" width="62.140625" style="41" customWidth="1"/>
    <col min="10" max="10" width="12.28125" style="41" customWidth="1"/>
    <col min="11" max="14" width="11.140625" style="8" customWidth="1"/>
    <col min="15" max="15" width="70.140625" style="8" customWidth="1"/>
    <col min="16" max="49" width="9.140625" style="8" customWidth="1"/>
    <col min="50" max="16384" width="9.140625" style="1" customWidth="1"/>
  </cols>
  <sheetData>
    <row r="1" spans="1:15" ht="39" thickBot="1">
      <c r="A1" s="4" t="s">
        <v>194</v>
      </c>
      <c r="B1" s="7" t="s">
        <v>515</v>
      </c>
      <c r="C1" s="7" t="s">
        <v>516</v>
      </c>
      <c r="D1" s="3" t="s">
        <v>517</v>
      </c>
      <c r="E1" s="7" t="s">
        <v>195</v>
      </c>
      <c r="F1" s="7" t="s">
        <v>518</v>
      </c>
      <c r="G1" s="7" t="s">
        <v>190</v>
      </c>
      <c r="H1" s="7" t="s">
        <v>646</v>
      </c>
      <c r="I1" s="3" t="s">
        <v>196</v>
      </c>
      <c r="J1" s="3" t="s">
        <v>651</v>
      </c>
      <c r="K1" s="4" t="s">
        <v>647</v>
      </c>
      <c r="L1" s="4" t="s">
        <v>648</v>
      </c>
      <c r="M1" s="4" t="s">
        <v>649</v>
      </c>
      <c r="N1" s="4" t="s">
        <v>650</v>
      </c>
      <c r="O1" s="5" t="s">
        <v>691</v>
      </c>
    </row>
    <row r="2" spans="1:15" ht="13.5" thickBot="1">
      <c r="A2" s="9" t="s">
        <v>574</v>
      </c>
      <c r="B2" s="10"/>
      <c r="C2" s="10"/>
      <c r="D2" s="11"/>
      <c r="E2" s="10"/>
      <c r="F2" s="10"/>
      <c r="G2" s="10"/>
      <c r="H2" s="10"/>
      <c r="I2" s="13"/>
      <c r="J2" s="63" t="s">
        <v>327</v>
      </c>
      <c r="K2" s="64"/>
      <c r="L2" s="64"/>
      <c r="M2" s="64"/>
      <c r="N2" s="65"/>
      <c r="O2" s="14"/>
    </row>
    <row r="3" spans="1:15" ht="13.5" thickBot="1">
      <c r="A3" s="66" t="s">
        <v>198</v>
      </c>
      <c r="B3" s="68"/>
      <c r="C3" s="12"/>
      <c r="D3" s="15"/>
      <c r="E3" s="12"/>
      <c r="F3" s="12"/>
      <c r="G3" s="12"/>
      <c r="H3" s="12"/>
      <c r="I3" s="16"/>
      <c r="J3" s="17" t="s">
        <v>326</v>
      </c>
      <c r="K3" s="60" t="s">
        <v>332</v>
      </c>
      <c r="L3" s="61"/>
      <c r="M3" s="61"/>
      <c r="N3" s="62"/>
      <c r="O3" s="14"/>
    </row>
    <row r="4" spans="1:15" ht="39" thickBot="1">
      <c r="A4" s="18" t="s">
        <v>203</v>
      </c>
      <c r="B4" s="6" t="s">
        <v>204</v>
      </c>
      <c r="C4" s="19" t="str">
        <f>Household!C4</f>
        <v>YES</v>
      </c>
      <c r="D4" s="20" t="str">
        <f>COUNTRYlab</f>
        <v>81 Italy 1995</v>
      </c>
      <c r="E4" s="20" t="s">
        <v>202</v>
      </c>
      <c r="F4" s="20" t="str">
        <f>Household!F4</f>
        <v>COUNTRY = 81.</v>
      </c>
      <c r="G4" s="20" t="s">
        <v>463</v>
      </c>
      <c r="H4" s="20"/>
      <c r="I4" s="20"/>
      <c r="J4" s="42">
        <v>20472</v>
      </c>
      <c r="K4" s="43">
        <v>81</v>
      </c>
      <c r="L4" s="43">
        <v>81</v>
      </c>
      <c r="M4" s="43">
        <v>81</v>
      </c>
      <c r="N4" s="44">
        <v>0</v>
      </c>
      <c r="O4" s="20"/>
    </row>
    <row r="5" spans="1:15" ht="26.25" thickBot="1">
      <c r="A5" s="18" t="s">
        <v>199</v>
      </c>
      <c r="B5" s="6" t="s">
        <v>200</v>
      </c>
      <c r="C5" s="19" t="s">
        <v>201</v>
      </c>
      <c r="D5" s="20"/>
      <c r="E5" s="20" t="s">
        <v>202</v>
      </c>
      <c r="F5" s="20" t="str">
        <f>Household!F5</f>
        <v>See variables definition.
(original variable: nquest = household id - numero di questionario).</v>
      </c>
      <c r="G5" s="20" t="s">
        <v>463</v>
      </c>
      <c r="H5" s="20"/>
      <c r="I5" s="20"/>
      <c r="J5" s="42">
        <v>20472</v>
      </c>
      <c r="K5" s="43">
        <v>1</v>
      </c>
      <c r="L5" s="43">
        <v>8135</v>
      </c>
      <c r="M5" s="43">
        <v>3879.498564809393</v>
      </c>
      <c r="N5" s="43">
        <v>2362.7161225621103</v>
      </c>
      <c r="O5" s="20"/>
    </row>
    <row r="6" spans="1:15" ht="128.25" thickBot="1">
      <c r="A6" s="38" t="s">
        <v>575</v>
      </c>
      <c r="B6" s="28" t="s">
        <v>576</v>
      </c>
      <c r="C6" s="19" t="s">
        <v>201</v>
      </c>
      <c r="D6" s="45" t="s">
        <v>337</v>
      </c>
      <c r="E6" s="20" t="s">
        <v>202</v>
      </c>
      <c r="F6" s="20" t="s">
        <v>191</v>
      </c>
      <c r="G6" s="20" t="s">
        <v>463</v>
      </c>
      <c r="H6" s="46"/>
      <c r="I6" s="20" t="s">
        <v>653</v>
      </c>
      <c r="J6" s="42">
        <v>20472</v>
      </c>
      <c r="K6" s="43">
        <v>1</v>
      </c>
      <c r="L6" s="43">
        <v>35</v>
      </c>
      <c r="M6" s="43">
        <v>2.1939160501325263</v>
      </c>
      <c r="N6" s="43">
        <v>2.5379742411004775</v>
      </c>
      <c r="O6" s="20"/>
    </row>
    <row r="7" spans="1:15" ht="13.5" thickBot="1">
      <c r="A7" s="38" t="s">
        <v>577</v>
      </c>
      <c r="B7" s="28" t="s">
        <v>578</v>
      </c>
      <c r="C7" s="19" t="s">
        <v>201</v>
      </c>
      <c r="D7" s="20"/>
      <c r="E7" s="20" t="s">
        <v>652</v>
      </c>
      <c r="F7" s="20" t="s">
        <v>154</v>
      </c>
      <c r="G7" s="20" t="s">
        <v>463</v>
      </c>
      <c r="H7" s="20"/>
      <c r="I7" s="20"/>
      <c r="J7" s="42">
        <v>20472</v>
      </c>
      <c r="K7" s="43">
        <v>292.3364043</v>
      </c>
      <c r="L7" s="43">
        <v>25393.553886</v>
      </c>
      <c r="M7" s="43">
        <v>2391.1649884793937</v>
      </c>
      <c r="N7" s="43">
        <v>2220.9864607202294</v>
      </c>
      <c r="O7" s="20"/>
    </row>
    <row r="8" spans="1:15" ht="294" thickBot="1">
      <c r="A8" s="38" t="s">
        <v>579</v>
      </c>
      <c r="B8" s="59" t="s">
        <v>704</v>
      </c>
      <c r="C8" s="19" t="s">
        <v>201</v>
      </c>
      <c r="D8" s="20"/>
      <c r="E8" s="20" t="s">
        <v>706</v>
      </c>
      <c r="F8" s="47" t="s">
        <v>705</v>
      </c>
      <c r="G8" s="20" t="s">
        <v>347</v>
      </c>
      <c r="H8" s="47"/>
      <c r="I8" s="20" t="s">
        <v>346</v>
      </c>
      <c r="J8" s="42">
        <v>20472</v>
      </c>
      <c r="K8" s="43">
        <v>-80000</v>
      </c>
      <c r="L8" s="43">
        <v>600000</v>
      </c>
      <c r="M8" s="43">
        <v>2535.0405720161534</v>
      </c>
      <c r="N8" s="43">
        <v>11294.534272947256</v>
      </c>
      <c r="O8" s="14"/>
    </row>
    <row r="9" spans="1:15" ht="26.25" thickBot="1">
      <c r="A9" s="38" t="s">
        <v>580</v>
      </c>
      <c r="B9" s="53" t="s">
        <v>380</v>
      </c>
      <c r="C9" s="19" t="s">
        <v>175</v>
      </c>
      <c r="D9" s="20"/>
      <c r="E9" s="20"/>
      <c r="F9" s="47"/>
      <c r="G9" s="47"/>
      <c r="H9" s="47"/>
      <c r="I9" s="20"/>
      <c r="J9" s="42">
        <v>0</v>
      </c>
      <c r="K9" s="43"/>
      <c r="L9" s="43"/>
      <c r="M9" s="43"/>
      <c r="N9" s="43"/>
      <c r="O9" s="14"/>
    </row>
    <row r="10" spans="1:15" ht="13.5" thickBot="1">
      <c r="A10" s="66" t="s">
        <v>177</v>
      </c>
      <c r="B10" s="67"/>
      <c r="C10" s="12"/>
      <c r="D10" s="24"/>
      <c r="E10" s="25"/>
      <c r="F10" s="25"/>
      <c r="G10" s="25"/>
      <c r="H10" s="25"/>
      <c r="I10" s="57"/>
      <c r="J10" s="48"/>
      <c r="K10" s="43"/>
      <c r="L10" s="43"/>
      <c r="M10" s="43"/>
      <c r="N10" s="43"/>
      <c r="O10" s="14"/>
    </row>
    <row r="11" spans="1:15" ht="26.25" thickBot="1">
      <c r="A11" s="38" t="s">
        <v>581</v>
      </c>
      <c r="B11" s="28" t="s">
        <v>582</v>
      </c>
      <c r="C11" s="19" t="s">
        <v>201</v>
      </c>
      <c r="D11" s="20"/>
      <c r="E11" s="20" t="s">
        <v>161</v>
      </c>
      <c r="F11" s="20" t="s">
        <v>724</v>
      </c>
      <c r="G11" s="20" t="s">
        <v>463</v>
      </c>
      <c r="H11" s="20"/>
      <c r="I11" s="20"/>
      <c r="J11" s="42">
        <v>20472</v>
      </c>
      <c r="K11" s="43">
        <v>15</v>
      </c>
      <c r="L11" s="43">
        <v>95</v>
      </c>
      <c r="M11" s="43">
        <v>45.564030433344314</v>
      </c>
      <c r="N11" s="43">
        <v>19.13292147325399</v>
      </c>
      <c r="O11" s="20"/>
    </row>
    <row r="12" spans="1:15" ht="26.25" thickBot="1">
      <c r="A12" s="38" t="s">
        <v>583</v>
      </c>
      <c r="B12" s="28" t="s">
        <v>584</v>
      </c>
      <c r="C12" s="19" t="s">
        <v>201</v>
      </c>
      <c r="D12" s="20" t="s">
        <v>692</v>
      </c>
      <c r="E12" s="20" t="s">
        <v>161</v>
      </c>
      <c r="F12" s="20" t="s">
        <v>725</v>
      </c>
      <c r="G12" s="20" t="s">
        <v>463</v>
      </c>
      <c r="H12" s="20"/>
      <c r="I12" s="20"/>
      <c r="J12" s="42">
        <v>20472</v>
      </c>
      <c r="K12" s="43">
        <v>1</v>
      </c>
      <c r="L12" s="43">
        <v>2</v>
      </c>
      <c r="M12" s="43">
        <v>1.5238570219690342</v>
      </c>
      <c r="N12" s="43">
        <v>0.4994305232944766</v>
      </c>
      <c r="O12" s="20"/>
    </row>
    <row r="13" spans="1:15" ht="51.75" thickBot="1">
      <c r="A13" s="38" t="s">
        <v>588</v>
      </c>
      <c r="B13" s="28" t="s">
        <v>589</v>
      </c>
      <c r="C13" s="19" t="s">
        <v>201</v>
      </c>
      <c r="D13" s="20" t="s">
        <v>507</v>
      </c>
      <c r="E13" s="20" t="s">
        <v>161</v>
      </c>
      <c r="F13" s="20" t="s">
        <v>726</v>
      </c>
      <c r="G13" s="20" t="s">
        <v>463</v>
      </c>
      <c r="H13" s="20"/>
      <c r="I13" s="20"/>
      <c r="J13" s="42">
        <v>20472</v>
      </c>
      <c r="K13" s="43">
        <v>1</v>
      </c>
      <c r="L13" s="43">
        <v>4</v>
      </c>
      <c r="M13" s="43">
        <v>1.9177384238379491</v>
      </c>
      <c r="N13" s="43">
        <v>0.8310052442306191</v>
      </c>
      <c r="O13" s="20"/>
    </row>
    <row r="14" spans="1:15" ht="51.75" thickBot="1">
      <c r="A14" s="38" t="s">
        <v>590</v>
      </c>
      <c r="B14" s="28" t="s">
        <v>591</v>
      </c>
      <c r="C14" s="19" t="s">
        <v>201</v>
      </c>
      <c r="D14" s="20" t="s">
        <v>508</v>
      </c>
      <c r="E14" s="20" t="s">
        <v>161</v>
      </c>
      <c r="F14" s="20" t="s">
        <v>727</v>
      </c>
      <c r="G14" s="20" t="s">
        <v>463</v>
      </c>
      <c r="H14" s="20"/>
      <c r="I14" s="20"/>
      <c r="J14" s="42">
        <v>20472</v>
      </c>
      <c r="K14" s="43">
        <v>1</v>
      </c>
      <c r="L14" s="43">
        <v>4</v>
      </c>
      <c r="M14" s="43">
        <v>1.9384493996381689</v>
      </c>
      <c r="N14" s="43">
        <v>0.9252476009612289</v>
      </c>
      <c r="O14" s="20"/>
    </row>
    <row r="15" spans="1:15" ht="13.5" thickBot="1">
      <c r="A15" s="38" t="s">
        <v>585</v>
      </c>
      <c r="B15" s="28" t="s">
        <v>541</v>
      </c>
      <c r="C15" s="19" t="s">
        <v>175</v>
      </c>
      <c r="D15" s="20"/>
      <c r="E15" s="20"/>
      <c r="F15" s="20"/>
      <c r="G15" s="20"/>
      <c r="H15" s="20"/>
      <c r="I15" s="20" t="s">
        <v>361</v>
      </c>
      <c r="J15" s="42">
        <v>0</v>
      </c>
      <c r="K15" s="43"/>
      <c r="L15" s="43"/>
      <c r="M15" s="43"/>
      <c r="N15" s="43"/>
      <c r="O15" s="20"/>
    </row>
    <row r="16" spans="1:15" ht="141" thickBot="1">
      <c r="A16" s="38" t="s">
        <v>586</v>
      </c>
      <c r="B16" s="49" t="s">
        <v>587</v>
      </c>
      <c r="C16" s="19" t="s">
        <v>201</v>
      </c>
      <c r="D16" s="20" t="s">
        <v>0</v>
      </c>
      <c r="E16" s="20" t="s">
        <v>161</v>
      </c>
      <c r="F16" s="20" t="s">
        <v>2</v>
      </c>
      <c r="G16" s="20" t="s">
        <v>463</v>
      </c>
      <c r="H16" s="20"/>
      <c r="I16" s="20" t="s">
        <v>1</v>
      </c>
      <c r="J16" s="42">
        <v>20472</v>
      </c>
      <c r="K16" s="43">
        <v>1</v>
      </c>
      <c r="L16" s="43">
        <v>8</v>
      </c>
      <c r="M16" s="43">
        <v>7.4627981962296905</v>
      </c>
      <c r="N16" s="43">
        <v>1.6756429651638953</v>
      </c>
      <c r="O16" s="20"/>
    </row>
    <row r="17" spans="1:15" ht="77.25" thickBot="1">
      <c r="A17" s="38" t="s">
        <v>592</v>
      </c>
      <c r="B17" s="28" t="s">
        <v>522</v>
      </c>
      <c r="C17" s="19" t="s">
        <v>201</v>
      </c>
      <c r="D17" s="20" t="s">
        <v>729</v>
      </c>
      <c r="E17" s="20" t="s">
        <v>161</v>
      </c>
      <c r="F17" s="20" t="s">
        <v>728</v>
      </c>
      <c r="G17" s="20" t="s">
        <v>463</v>
      </c>
      <c r="H17" s="20"/>
      <c r="I17" s="20"/>
      <c r="J17" s="42">
        <v>20472</v>
      </c>
      <c r="K17" s="43">
        <v>1</v>
      </c>
      <c r="L17" s="43">
        <v>6</v>
      </c>
      <c r="M17" s="43">
        <v>2.983322700069443</v>
      </c>
      <c r="N17" s="43">
        <v>1.066063751946919</v>
      </c>
      <c r="O17" s="20"/>
    </row>
    <row r="18" spans="1:15" ht="217.5" thickBot="1">
      <c r="A18" s="38" t="s">
        <v>593</v>
      </c>
      <c r="B18" s="28" t="s">
        <v>544</v>
      </c>
      <c r="C18" s="19" t="s">
        <v>201</v>
      </c>
      <c r="D18" s="20" t="s">
        <v>163</v>
      </c>
      <c r="E18" s="20" t="s">
        <v>164</v>
      </c>
      <c r="F18" s="20" t="s">
        <v>511</v>
      </c>
      <c r="G18" s="20" t="s">
        <v>165</v>
      </c>
      <c r="H18" s="20"/>
      <c r="I18" s="20" t="s">
        <v>491</v>
      </c>
      <c r="J18" s="42">
        <v>20472</v>
      </c>
      <c r="K18" s="43">
        <v>0</v>
      </c>
      <c r="L18" s="43">
        <v>16</v>
      </c>
      <c r="M18" s="43">
        <v>1.4039470606332063</v>
      </c>
      <c r="N18" s="43">
        <v>3.087597393824142</v>
      </c>
      <c r="O18" s="20"/>
    </row>
    <row r="19" spans="1:15" ht="115.5" thickBot="1">
      <c r="A19" s="38" t="s">
        <v>602</v>
      </c>
      <c r="B19" s="28" t="s">
        <v>284</v>
      </c>
      <c r="C19" s="19" t="s">
        <v>201</v>
      </c>
      <c r="D19" s="20" t="s">
        <v>142</v>
      </c>
      <c r="E19" s="20" t="s">
        <v>161</v>
      </c>
      <c r="F19" s="20" t="s">
        <v>730</v>
      </c>
      <c r="G19" s="20" t="s">
        <v>463</v>
      </c>
      <c r="H19" s="20"/>
      <c r="I19" s="20"/>
      <c r="J19" s="42">
        <v>20472</v>
      </c>
      <c r="K19" s="43">
        <v>1</v>
      </c>
      <c r="L19" s="43">
        <v>9</v>
      </c>
      <c r="M19" s="43">
        <v>3.888527092159501</v>
      </c>
      <c r="N19" s="43">
        <v>2.4901842496085638</v>
      </c>
      <c r="O19" s="20"/>
    </row>
    <row r="20" spans="1:15" ht="128.25" thickBot="1">
      <c r="A20" s="38" t="s">
        <v>603</v>
      </c>
      <c r="B20" s="49" t="s">
        <v>285</v>
      </c>
      <c r="C20" s="19" t="s">
        <v>201</v>
      </c>
      <c r="D20" s="20" t="s">
        <v>166</v>
      </c>
      <c r="E20" s="20" t="s">
        <v>161</v>
      </c>
      <c r="F20" s="20" t="s">
        <v>731</v>
      </c>
      <c r="G20" s="47" t="s">
        <v>167</v>
      </c>
      <c r="H20" s="20"/>
      <c r="I20" s="20" t="s">
        <v>168</v>
      </c>
      <c r="J20" s="42">
        <v>20472</v>
      </c>
      <c r="K20" s="43">
        <v>0</v>
      </c>
      <c r="L20" s="43">
        <v>9</v>
      </c>
      <c r="M20" s="43">
        <v>1.3526851578546812</v>
      </c>
      <c r="N20" s="43">
        <v>2.346038872389394</v>
      </c>
      <c r="O20" s="20"/>
    </row>
    <row r="21" spans="1:15" ht="13.5" thickBot="1">
      <c r="A21" s="38" t="s">
        <v>594</v>
      </c>
      <c r="B21" s="28" t="s">
        <v>595</v>
      </c>
      <c r="C21" s="19" t="s">
        <v>175</v>
      </c>
      <c r="D21" s="20"/>
      <c r="E21" s="20"/>
      <c r="F21" s="20"/>
      <c r="G21" s="20"/>
      <c r="H21" s="20"/>
      <c r="I21" s="20" t="s">
        <v>677</v>
      </c>
      <c r="J21" s="42">
        <v>0</v>
      </c>
      <c r="K21" s="43"/>
      <c r="L21" s="43"/>
      <c r="M21" s="43"/>
      <c r="N21" s="43"/>
      <c r="O21" s="20"/>
    </row>
    <row r="22" spans="1:15" ht="141" thickBot="1">
      <c r="A22" s="38" t="s">
        <v>596</v>
      </c>
      <c r="B22" s="28" t="s">
        <v>597</v>
      </c>
      <c r="C22" s="19" t="s">
        <v>201</v>
      </c>
      <c r="D22" s="20" t="s">
        <v>733</v>
      </c>
      <c r="E22" s="20" t="s">
        <v>161</v>
      </c>
      <c r="F22" s="20" t="s">
        <v>732</v>
      </c>
      <c r="G22" s="47" t="s">
        <v>167</v>
      </c>
      <c r="H22" s="20"/>
      <c r="I22" s="20" t="s">
        <v>169</v>
      </c>
      <c r="J22" s="42">
        <v>20472</v>
      </c>
      <c r="K22" s="43">
        <v>0</v>
      </c>
      <c r="L22" s="43">
        <v>10</v>
      </c>
      <c r="M22" s="43">
        <v>2.0688602730322896</v>
      </c>
      <c r="N22" s="43">
        <v>3.094091943485168</v>
      </c>
      <c r="O22" s="20"/>
    </row>
    <row r="23" spans="1:15" ht="64.5" thickBot="1">
      <c r="A23" s="38" t="s">
        <v>598</v>
      </c>
      <c r="B23" s="28" t="s">
        <v>599</v>
      </c>
      <c r="C23" s="19" t="s">
        <v>201</v>
      </c>
      <c r="D23" s="20" t="s">
        <v>734</v>
      </c>
      <c r="E23" s="20" t="s">
        <v>161</v>
      </c>
      <c r="F23" s="20" t="s">
        <v>144</v>
      </c>
      <c r="G23" s="47" t="s">
        <v>167</v>
      </c>
      <c r="H23" s="20"/>
      <c r="I23" s="20"/>
      <c r="J23" s="42">
        <v>20472</v>
      </c>
      <c r="K23" s="43">
        <v>0</v>
      </c>
      <c r="L23" s="43">
        <v>2</v>
      </c>
      <c r="M23" s="43">
        <v>0.5227441163383522</v>
      </c>
      <c r="N23" s="43">
        <v>0.6807483090693217</v>
      </c>
      <c r="O23" s="20"/>
    </row>
    <row r="24" spans="1:15" ht="247.5" customHeight="1" thickBot="1">
      <c r="A24" s="38" t="s">
        <v>610</v>
      </c>
      <c r="B24" s="28" t="s">
        <v>611</v>
      </c>
      <c r="C24" s="19" t="s">
        <v>201</v>
      </c>
      <c r="D24" s="20" t="s">
        <v>188</v>
      </c>
      <c r="E24" s="20" t="s">
        <v>735</v>
      </c>
      <c r="F24" s="20" t="s">
        <v>736</v>
      </c>
      <c r="G24" s="20" t="s">
        <v>737</v>
      </c>
      <c r="H24" s="20"/>
      <c r="I24" s="20" t="s">
        <v>170</v>
      </c>
      <c r="J24" s="42">
        <v>8556</v>
      </c>
      <c r="K24" s="43">
        <v>1</v>
      </c>
      <c r="L24" s="43">
        <v>97</v>
      </c>
      <c r="M24" s="43">
        <v>40.988049289538836</v>
      </c>
      <c r="N24" s="43">
        <v>13.087422787539575</v>
      </c>
      <c r="O24" s="20"/>
    </row>
    <row r="25" spans="1:15" ht="166.5" thickBot="1">
      <c r="A25" s="38" t="s">
        <v>604</v>
      </c>
      <c r="B25" s="28" t="s">
        <v>605</v>
      </c>
      <c r="C25" s="19" t="s">
        <v>201</v>
      </c>
      <c r="D25" s="20"/>
      <c r="E25" s="20" t="s">
        <v>735</v>
      </c>
      <c r="F25" s="20" t="s">
        <v>334</v>
      </c>
      <c r="G25" s="20" t="s">
        <v>739</v>
      </c>
      <c r="H25" s="20"/>
      <c r="I25" s="20" t="s">
        <v>145</v>
      </c>
      <c r="J25" s="42">
        <v>8104</v>
      </c>
      <c r="K25" s="43">
        <v>4</v>
      </c>
      <c r="L25" s="43">
        <v>52</v>
      </c>
      <c r="M25" s="43">
        <v>48.58905011925564</v>
      </c>
      <c r="N25" s="43">
        <v>9.849889607039676</v>
      </c>
      <c r="O25" s="20"/>
    </row>
    <row r="26" spans="1:15" ht="166.5" thickBot="1">
      <c r="A26" s="38" t="s">
        <v>606</v>
      </c>
      <c r="B26" s="28" t="s">
        <v>607</v>
      </c>
      <c r="C26" s="19" t="s">
        <v>201</v>
      </c>
      <c r="D26" s="20"/>
      <c r="E26" s="20" t="s">
        <v>735</v>
      </c>
      <c r="F26" s="20" t="s">
        <v>335</v>
      </c>
      <c r="G26" s="20" t="s">
        <v>738</v>
      </c>
      <c r="H26" s="20"/>
      <c r="I26" s="20" t="s">
        <v>551</v>
      </c>
      <c r="J26" s="42">
        <v>683</v>
      </c>
      <c r="K26" s="43">
        <v>4</v>
      </c>
      <c r="L26" s="43">
        <v>52</v>
      </c>
      <c r="M26" s="43">
        <v>38.99435133410129</v>
      </c>
      <c r="N26" s="43">
        <v>18.272241211726403</v>
      </c>
      <c r="O26" s="20"/>
    </row>
    <row r="27" spans="1:15" ht="13.5" thickBot="1">
      <c r="A27" s="38" t="s">
        <v>608</v>
      </c>
      <c r="B27" s="28" t="s">
        <v>609</v>
      </c>
      <c r="C27" s="19" t="s">
        <v>175</v>
      </c>
      <c r="D27" s="20"/>
      <c r="E27" s="20"/>
      <c r="F27" s="20"/>
      <c r="G27" s="20"/>
      <c r="H27" s="20"/>
      <c r="I27" s="20" t="s">
        <v>677</v>
      </c>
      <c r="J27" s="42">
        <v>0</v>
      </c>
      <c r="K27" s="43"/>
      <c r="L27" s="43"/>
      <c r="M27" s="43"/>
      <c r="N27" s="43"/>
      <c r="O27" s="20"/>
    </row>
    <row r="28" spans="1:15" ht="141" thickBot="1">
      <c r="A28" s="38" t="s">
        <v>600</v>
      </c>
      <c r="B28" s="28" t="s">
        <v>601</v>
      </c>
      <c r="C28" s="19" t="s">
        <v>201</v>
      </c>
      <c r="D28" s="20" t="s">
        <v>678</v>
      </c>
      <c r="E28" s="20" t="s">
        <v>336</v>
      </c>
      <c r="F28" s="20" t="s">
        <v>742</v>
      </c>
      <c r="G28" s="47" t="s">
        <v>463</v>
      </c>
      <c r="H28" s="20"/>
      <c r="I28" s="20" t="s">
        <v>153</v>
      </c>
      <c r="J28" s="42">
        <v>20472</v>
      </c>
      <c r="K28" s="43">
        <v>0</v>
      </c>
      <c r="L28" s="43">
        <v>1</v>
      </c>
      <c r="M28" s="43">
        <v>0.038664907006211786</v>
      </c>
      <c r="N28" s="43">
        <v>0.1927950537014061</v>
      </c>
      <c r="O28" s="20"/>
    </row>
    <row r="29" spans="1:15" ht="13.5" thickBot="1">
      <c r="A29" s="66" t="s">
        <v>222</v>
      </c>
      <c r="B29" s="67"/>
      <c r="C29" s="12"/>
      <c r="D29" s="20"/>
      <c r="E29" s="25"/>
      <c r="F29" s="25"/>
      <c r="G29" s="25"/>
      <c r="H29" s="25"/>
      <c r="I29" s="57" t="s">
        <v>15</v>
      </c>
      <c r="J29" s="42"/>
      <c r="K29" s="43"/>
      <c r="L29" s="43"/>
      <c r="M29" s="43"/>
      <c r="N29" s="43"/>
      <c r="O29" s="20"/>
    </row>
    <row r="30" spans="1:15" ht="13.5" thickBot="1">
      <c r="A30" s="38" t="s">
        <v>614</v>
      </c>
      <c r="B30" s="28" t="s">
        <v>615</v>
      </c>
      <c r="C30" s="19" t="s">
        <v>175</v>
      </c>
      <c r="D30" s="20"/>
      <c r="E30" s="20"/>
      <c r="F30" s="20"/>
      <c r="G30" s="20"/>
      <c r="H30" s="21"/>
      <c r="I30" s="20" t="s">
        <v>506</v>
      </c>
      <c r="J30" s="42">
        <v>0</v>
      </c>
      <c r="K30" s="43"/>
      <c r="L30" s="43"/>
      <c r="M30" s="43"/>
      <c r="N30" s="43"/>
      <c r="O30" s="20"/>
    </row>
    <row r="31" spans="1:15" ht="90" thickBot="1">
      <c r="A31" s="38" t="s">
        <v>616</v>
      </c>
      <c r="B31" s="28" t="s">
        <v>617</v>
      </c>
      <c r="C31" s="19" t="s">
        <v>201</v>
      </c>
      <c r="D31" s="20"/>
      <c r="E31" s="20" t="s">
        <v>338</v>
      </c>
      <c r="F31" s="20" t="s">
        <v>155</v>
      </c>
      <c r="G31" s="20" t="s">
        <v>339</v>
      </c>
      <c r="H31" s="21" t="s">
        <v>542</v>
      </c>
      <c r="I31" s="20" t="s">
        <v>341</v>
      </c>
      <c r="J31" s="42">
        <v>6469</v>
      </c>
      <c r="K31" s="43">
        <v>400</v>
      </c>
      <c r="L31" s="43">
        <v>150000</v>
      </c>
      <c r="M31" s="43">
        <v>21899.383033450613</v>
      </c>
      <c r="N31" s="43">
        <v>11739.645612567274</v>
      </c>
      <c r="O31" s="20"/>
    </row>
    <row r="32" spans="1:15" ht="64.5" thickBot="1">
      <c r="A32" s="38" t="s">
        <v>612</v>
      </c>
      <c r="B32" s="28" t="s">
        <v>613</v>
      </c>
      <c r="C32" s="19" t="s">
        <v>201</v>
      </c>
      <c r="D32" s="20"/>
      <c r="E32" s="20" t="s">
        <v>514</v>
      </c>
      <c r="F32" s="20" t="s">
        <v>24</v>
      </c>
      <c r="G32" s="47" t="s">
        <v>340</v>
      </c>
      <c r="H32" s="21" t="s">
        <v>542</v>
      </c>
      <c r="I32" s="20"/>
      <c r="J32" s="42">
        <v>6418</v>
      </c>
      <c r="K32" s="43">
        <v>0.19230769230769232</v>
      </c>
      <c r="L32" s="43">
        <v>58.22649572649573</v>
      </c>
      <c r="M32" s="43">
        <v>11.471435773103769</v>
      </c>
      <c r="N32" s="43">
        <v>6.340500545383849</v>
      </c>
      <c r="O32" s="20"/>
    </row>
    <row r="33" spans="1:15" ht="26.25" thickBot="1">
      <c r="A33" s="38" t="s">
        <v>627</v>
      </c>
      <c r="B33" s="28" t="s">
        <v>686</v>
      </c>
      <c r="C33" s="19" t="s">
        <v>175</v>
      </c>
      <c r="D33" s="20"/>
      <c r="E33" s="20"/>
      <c r="F33" s="20"/>
      <c r="G33" s="20"/>
      <c r="H33" s="21"/>
      <c r="I33" s="20" t="s">
        <v>677</v>
      </c>
      <c r="J33" s="42">
        <v>0</v>
      </c>
      <c r="K33" s="43"/>
      <c r="L33" s="43"/>
      <c r="M33" s="43"/>
      <c r="N33" s="43"/>
      <c r="O33" s="20"/>
    </row>
    <row r="34" spans="1:15" ht="26.25" thickBot="1">
      <c r="A34" s="38" t="s">
        <v>683</v>
      </c>
      <c r="B34" s="28" t="s">
        <v>684</v>
      </c>
      <c r="C34" s="19" t="s">
        <v>175</v>
      </c>
      <c r="D34" s="20"/>
      <c r="E34" s="20"/>
      <c r="F34" s="20"/>
      <c r="G34" s="20"/>
      <c r="H34" s="21"/>
      <c r="I34" s="20" t="s">
        <v>349</v>
      </c>
      <c r="J34" s="42"/>
      <c r="K34" s="43"/>
      <c r="L34" s="43"/>
      <c r="M34" s="43"/>
      <c r="N34" s="43"/>
      <c r="O34" s="20"/>
    </row>
    <row r="35" spans="1:15" ht="13.5" thickBot="1">
      <c r="A35" s="38" t="s">
        <v>628</v>
      </c>
      <c r="B35" s="28" t="s">
        <v>245</v>
      </c>
      <c r="C35" s="19" t="s">
        <v>175</v>
      </c>
      <c r="D35" s="20"/>
      <c r="E35" s="20"/>
      <c r="F35" s="20"/>
      <c r="G35" s="20"/>
      <c r="H35" s="21"/>
      <c r="I35" s="20" t="s">
        <v>677</v>
      </c>
      <c r="J35" s="42">
        <v>0</v>
      </c>
      <c r="K35" s="43"/>
      <c r="L35" s="43"/>
      <c r="M35" s="43"/>
      <c r="N35" s="43"/>
      <c r="O35" s="20"/>
    </row>
    <row r="36" spans="1:15" ht="26.25" thickBot="1">
      <c r="A36" s="38" t="s">
        <v>629</v>
      </c>
      <c r="B36" s="28" t="s">
        <v>630</v>
      </c>
      <c r="C36" s="19" t="s">
        <v>175</v>
      </c>
      <c r="D36" s="20"/>
      <c r="E36" s="20"/>
      <c r="F36" s="20"/>
      <c r="G36" s="20"/>
      <c r="H36" s="21"/>
      <c r="I36" s="20" t="s">
        <v>677</v>
      </c>
      <c r="J36" s="42">
        <v>0</v>
      </c>
      <c r="K36" s="43"/>
      <c r="L36" s="43"/>
      <c r="M36" s="43"/>
      <c r="N36" s="43"/>
      <c r="O36" s="20"/>
    </row>
    <row r="37" spans="1:15" ht="26.25" thickBot="1">
      <c r="A37" s="38" t="s">
        <v>626</v>
      </c>
      <c r="B37" s="28" t="s">
        <v>685</v>
      </c>
      <c r="C37" s="19" t="s">
        <v>175</v>
      </c>
      <c r="D37" s="20"/>
      <c r="E37" s="20"/>
      <c r="F37" s="20"/>
      <c r="G37" s="20"/>
      <c r="H37" s="21"/>
      <c r="I37" s="20" t="s">
        <v>677</v>
      </c>
      <c r="J37" s="42">
        <v>0</v>
      </c>
      <c r="K37" s="43"/>
      <c r="L37" s="43"/>
      <c r="M37" s="43"/>
      <c r="N37" s="43"/>
      <c r="O37" s="20"/>
    </row>
    <row r="38" spans="1:15" ht="179.25" thickBot="1">
      <c r="A38" s="38" t="s">
        <v>620</v>
      </c>
      <c r="B38" s="28" t="s">
        <v>621</v>
      </c>
      <c r="C38" s="19" t="s">
        <v>201</v>
      </c>
      <c r="D38" s="20"/>
      <c r="E38" s="20" t="s">
        <v>64</v>
      </c>
      <c r="F38" s="20" t="s">
        <v>63</v>
      </c>
      <c r="G38" s="47" t="s">
        <v>339</v>
      </c>
      <c r="H38" s="21" t="s">
        <v>542</v>
      </c>
      <c r="I38" s="20" t="s">
        <v>65</v>
      </c>
      <c r="J38" s="42">
        <v>4199</v>
      </c>
      <c r="K38" s="43">
        <v>240</v>
      </c>
      <c r="L38" s="43">
        <v>78000</v>
      </c>
      <c r="M38" s="43">
        <v>13308.039575654615</v>
      </c>
      <c r="N38" s="43">
        <v>7739.550918473005</v>
      </c>
      <c r="O38" s="20" t="s">
        <v>79</v>
      </c>
    </row>
    <row r="39" spans="1:15" ht="26.25" thickBot="1">
      <c r="A39" s="38" t="s">
        <v>656</v>
      </c>
      <c r="B39" s="28" t="s">
        <v>658</v>
      </c>
      <c r="C39" s="19" t="s">
        <v>175</v>
      </c>
      <c r="D39" s="20"/>
      <c r="E39" s="20"/>
      <c r="F39" s="20"/>
      <c r="G39" s="47"/>
      <c r="H39" s="21"/>
      <c r="I39" s="20" t="s">
        <v>349</v>
      </c>
      <c r="J39" s="42"/>
      <c r="K39" s="43"/>
      <c r="L39" s="43"/>
      <c r="M39" s="43"/>
      <c r="N39" s="43"/>
      <c r="O39" s="20"/>
    </row>
    <row r="40" spans="1:15" ht="39" thickBot="1">
      <c r="A40" s="38" t="s">
        <v>657</v>
      </c>
      <c r="B40" s="28" t="s">
        <v>661</v>
      </c>
      <c r="C40" s="19" t="s">
        <v>175</v>
      </c>
      <c r="D40" s="20"/>
      <c r="E40" s="20"/>
      <c r="F40" s="20"/>
      <c r="G40" s="20"/>
      <c r="H40" s="21"/>
      <c r="I40" s="20" t="s">
        <v>349</v>
      </c>
      <c r="J40" s="42"/>
      <c r="K40" s="43"/>
      <c r="L40" s="43"/>
      <c r="M40" s="43"/>
      <c r="N40" s="43"/>
      <c r="O40" s="20"/>
    </row>
    <row r="41" spans="1:15" ht="26.25" thickBot="1">
      <c r="A41" s="38" t="s">
        <v>659</v>
      </c>
      <c r="B41" s="28" t="s">
        <v>660</v>
      </c>
      <c r="C41" s="19" t="s">
        <v>175</v>
      </c>
      <c r="D41" s="20"/>
      <c r="E41" s="20"/>
      <c r="F41" s="20"/>
      <c r="G41" s="20"/>
      <c r="H41" s="21"/>
      <c r="I41" s="20" t="s">
        <v>349</v>
      </c>
      <c r="J41" s="42"/>
      <c r="K41" s="43"/>
      <c r="L41" s="43"/>
      <c r="M41" s="43"/>
      <c r="N41" s="43"/>
      <c r="O41" s="20"/>
    </row>
    <row r="42" spans="1:15" ht="26.25" thickBot="1">
      <c r="A42" s="38" t="s">
        <v>662</v>
      </c>
      <c r="B42" s="28" t="s">
        <v>663</v>
      </c>
      <c r="C42" s="19" t="s">
        <v>175</v>
      </c>
      <c r="D42" s="20"/>
      <c r="E42" s="20"/>
      <c r="F42" s="20"/>
      <c r="G42" s="47"/>
      <c r="H42" s="21"/>
      <c r="I42" s="20" t="s">
        <v>349</v>
      </c>
      <c r="J42" s="42"/>
      <c r="K42" s="43"/>
      <c r="L42" s="43"/>
      <c r="M42" s="43"/>
      <c r="N42" s="43"/>
      <c r="O42" s="20"/>
    </row>
    <row r="43" spans="1:15" ht="26.25" thickBot="1">
      <c r="A43" s="38" t="s">
        <v>664</v>
      </c>
      <c r="B43" s="28" t="s">
        <v>665</v>
      </c>
      <c r="C43" s="19" t="s">
        <v>175</v>
      </c>
      <c r="D43" s="20"/>
      <c r="E43" s="20"/>
      <c r="F43" s="20"/>
      <c r="G43" s="47"/>
      <c r="H43" s="21"/>
      <c r="I43" s="20" t="s">
        <v>349</v>
      </c>
      <c r="J43" s="42"/>
      <c r="K43" s="43"/>
      <c r="L43" s="43"/>
      <c r="M43" s="43"/>
      <c r="N43" s="43"/>
      <c r="O43" s="20"/>
    </row>
    <row r="44" spans="1:15" ht="98.25" customHeight="1" thickBot="1">
      <c r="A44" s="38" t="s">
        <v>618</v>
      </c>
      <c r="B44" s="28" t="s">
        <v>619</v>
      </c>
      <c r="C44" s="19" t="s">
        <v>201</v>
      </c>
      <c r="D44" s="20"/>
      <c r="E44" s="20" t="s">
        <v>716</v>
      </c>
      <c r="F44" s="20" t="s">
        <v>66</v>
      </c>
      <c r="G44" s="47" t="s">
        <v>339</v>
      </c>
      <c r="H44" s="21" t="s">
        <v>542</v>
      </c>
      <c r="I44" s="20" t="s">
        <v>441</v>
      </c>
      <c r="J44" s="42">
        <v>188</v>
      </c>
      <c r="K44" s="43">
        <v>500</v>
      </c>
      <c r="L44" s="43">
        <v>19200</v>
      </c>
      <c r="M44" s="43">
        <v>6134.635071998808</v>
      </c>
      <c r="N44" s="43">
        <v>4119.378229016887</v>
      </c>
      <c r="O44" s="20"/>
    </row>
    <row r="45" spans="1:15" ht="39" thickBot="1">
      <c r="A45" s="38" t="s">
        <v>120</v>
      </c>
      <c r="B45" s="28" t="s">
        <v>679</v>
      </c>
      <c r="C45" s="19" t="s">
        <v>175</v>
      </c>
      <c r="D45" s="20"/>
      <c r="E45" s="20"/>
      <c r="F45" s="20"/>
      <c r="G45" s="20"/>
      <c r="H45" s="21"/>
      <c r="I45" s="20" t="s">
        <v>349</v>
      </c>
      <c r="J45" s="42"/>
      <c r="K45" s="43"/>
      <c r="L45" s="43"/>
      <c r="M45" s="43"/>
      <c r="N45" s="43"/>
      <c r="O45" s="20"/>
    </row>
    <row r="46" spans="1:15" ht="26.25" thickBot="1">
      <c r="A46" s="38" t="s">
        <v>121</v>
      </c>
      <c r="B46" s="28" t="s">
        <v>680</v>
      </c>
      <c r="C46" s="19" t="s">
        <v>175</v>
      </c>
      <c r="D46" s="20"/>
      <c r="E46" s="20"/>
      <c r="F46" s="20"/>
      <c r="G46" s="20"/>
      <c r="H46" s="21"/>
      <c r="I46" s="20" t="s">
        <v>349</v>
      </c>
      <c r="J46" s="42"/>
      <c r="K46" s="43"/>
      <c r="L46" s="43"/>
      <c r="M46" s="43"/>
      <c r="N46" s="43"/>
      <c r="O46" s="20"/>
    </row>
    <row r="47" spans="1:15" ht="26.25" thickBot="1">
      <c r="A47" s="38" t="s">
        <v>122</v>
      </c>
      <c r="B47" s="28" t="s">
        <v>681</v>
      </c>
      <c r="C47" s="19" t="s">
        <v>175</v>
      </c>
      <c r="D47" s="20"/>
      <c r="E47" s="20"/>
      <c r="F47" s="20"/>
      <c r="G47" s="20"/>
      <c r="H47" s="21"/>
      <c r="I47" s="20" t="s">
        <v>349</v>
      </c>
      <c r="J47" s="42"/>
      <c r="K47" s="43"/>
      <c r="L47" s="43"/>
      <c r="M47" s="43"/>
      <c r="N47" s="43"/>
      <c r="O47" s="20"/>
    </row>
    <row r="48" spans="1:15" ht="87" customHeight="1" thickBot="1">
      <c r="A48" s="38" t="s">
        <v>123</v>
      </c>
      <c r="B48" s="28" t="s">
        <v>682</v>
      </c>
      <c r="C48" s="19" t="s">
        <v>175</v>
      </c>
      <c r="D48" s="20"/>
      <c r="E48" s="20"/>
      <c r="F48" s="20"/>
      <c r="G48" s="20"/>
      <c r="H48" s="21"/>
      <c r="I48" s="20" t="s">
        <v>349</v>
      </c>
      <c r="J48" s="42"/>
      <c r="K48" s="43"/>
      <c r="L48" s="43"/>
      <c r="M48" s="43"/>
      <c r="N48" s="43"/>
      <c r="O48" s="20"/>
    </row>
    <row r="49" spans="1:15" ht="128.25" thickBot="1">
      <c r="A49" s="38" t="s">
        <v>622</v>
      </c>
      <c r="B49" s="28" t="s">
        <v>623</v>
      </c>
      <c r="C49" s="19" t="s">
        <v>201</v>
      </c>
      <c r="D49" s="20"/>
      <c r="E49" s="20" t="s">
        <v>67</v>
      </c>
      <c r="F49" s="20" t="s">
        <v>356</v>
      </c>
      <c r="G49" s="47" t="s">
        <v>339</v>
      </c>
      <c r="H49" s="21" t="s">
        <v>542</v>
      </c>
      <c r="I49" s="20" t="s">
        <v>357</v>
      </c>
      <c r="J49" s="42">
        <v>77</v>
      </c>
      <c r="K49" s="43">
        <v>455</v>
      </c>
      <c r="L49" s="43">
        <v>72000</v>
      </c>
      <c r="M49" s="43">
        <v>10266.832285369102</v>
      </c>
      <c r="N49" s="43">
        <v>10644.346465319939</v>
      </c>
      <c r="O49" s="20"/>
    </row>
    <row r="50" spans="1:15" ht="26.25" thickBot="1">
      <c r="A50" s="38" t="s">
        <v>666</v>
      </c>
      <c r="B50" s="28" t="s">
        <v>669</v>
      </c>
      <c r="C50" s="19" t="s">
        <v>175</v>
      </c>
      <c r="D50" s="20"/>
      <c r="E50" s="20"/>
      <c r="F50" s="20"/>
      <c r="G50" s="20"/>
      <c r="H50" s="21"/>
      <c r="I50" s="20" t="s">
        <v>349</v>
      </c>
      <c r="J50" s="42"/>
      <c r="K50" s="43"/>
      <c r="L50" s="43"/>
      <c r="M50" s="43"/>
      <c r="N50" s="43"/>
      <c r="O50" s="20"/>
    </row>
    <row r="51" spans="1:15" ht="26.25" thickBot="1">
      <c r="A51" s="38" t="s">
        <v>667</v>
      </c>
      <c r="B51" s="28" t="s">
        <v>670</v>
      </c>
      <c r="C51" s="19" t="s">
        <v>175</v>
      </c>
      <c r="D51" s="20"/>
      <c r="E51" s="20"/>
      <c r="F51" s="20"/>
      <c r="G51" s="20"/>
      <c r="H51" s="21"/>
      <c r="I51" s="20" t="s">
        <v>349</v>
      </c>
      <c r="J51" s="42"/>
      <c r="K51" s="43"/>
      <c r="L51" s="43"/>
      <c r="M51" s="43"/>
      <c r="N51" s="43"/>
      <c r="O51" s="20"/>
    </row>
    <row r="52" spans="1:15" ht="26.25" thickBot="1">
      <c r="A52" s="38" t="s">
        <v>668</v>
      </c>
      <c r="B52" s="28" t="s">
        <v>671</v>
      </c>
      <c r="C52" s="19" t="s">
        <v>175</v>
      </c>
      <c r="D52" s="20"/>
      <c r="E52" s="20"/>
      <c r="F52" s="20"/>
      <c r="G52" s="20"/>
      <c r="H52" s="21"/>
      <c r="I52" s="20" t="s">
        <v>349</v>
      </c>
      <c r="J52" s="42"/>
      <c r="K52" s="43"/>
      <c r="L52" s="43"/>
      <c r="M52" s="43"/>
      <c r="N52" s="43"/>
      <c r="O52" s="58"/>
    </row>
    <row r="53" spans="1:15" ht="141.75" customHeight="1" thickBot="1">
      <c r="A53" s="38" t="s">
        <v>624</v>
      </c>
      <c r="B53" s="28" t="s">
        <v>625</v>
      </c>
      <c r="C53" s="19" t="s">
        <v>201</v>
      </c>
      <c r="D53" s="20"/>
      <c r="E53" s="20" t="s">
        <v>67</v>
      </c>
      <c r="F53" s="20" t="s">
        <v>723</v>
      </c>
      <c r="G53" s="47" t="s">
        <v>339</v>
      </c>
      <c r="H53" s="21" t="s">
        <v>542</v>
      </c>
      <c r="I53" s="20" t="s">
        <v>492</v>
      </c>
      <c r="J53" s="42">
        <v>805</v>
      </c>
      <c r="K53" s="43">
        <v>260</v>
      </c>
      <c r="L53" s="43">
        <v>93600</v>
      </c>
      <c r="M53" s="43">
        <v>20350.702833023504</v>
      </c>
      <c r="N53" s="43">
        <v>10249.857007305256</v>
      </c>
      <c r="O53" s="58" t="s">
        <v>553</v>
      </c>
    </row>
    <row r="54" spans="10:15" ht="12.75">
      <c r="J54" s="50"/>
      <c r="K54" s="50"/>
      <c r="L54" s="50"/>
      <c r="M54" s="50"/>
      <c r="N54" s="50"/>
      <c r="O54" s="41"/>
    </row>
    <row r="55" spans="10:15" ht="12.75">
      <c r="J55" s="50"/>
      <c r="K55" s="50"/>
      <c r="L55" s="50"/>
      <c r="M55" s="50"/>
      <c r="N55" s="50"/>
      <c r="O55" s="41"/>
    </row>
    <row r="56" spans="10:15" ht="12.75">
      <c r="J56" s="50"/>
      <c r="K56" s="50"/>
      <c r="L56" s="50"/>
      <c r="M56" s="50"/>
      <c r="N56" s="50"/>
      <c r="O56" s="41"/>
    </row>
    <row r="57" spans="10:15" ht="12.75">
      <c r="J57" s="50"/>
      <c r="K57" s="50"/>
      <c r="L57" s="50"/>
      <c r="M57" s="50"/>
      <c r="N57" s="50"/>
      <c r="O57" s="41"/>
    </row>
    <row r="58" spans="10:15" ht="12.75">
      <c r="J58" s="50"/>
      <c r="K58" s="50"/>
      <c r="L58" s="50"/>
      <c r="M58" s="50"/>
      <c r="N58" s="50"/>
      <c r="O58" s="41"/>
    </row>
    <row r="59" spans="10:15" ht="12.75">
      <c r="J59" s="50"/>
      <c r="K59" s="50"/>
      <c r="L59" s="50"/>
      <c r="M59" s="50"/>
      <c r="N59" s="50"/>
      <c r="O59" s="41"/>
    </row>
    <row r="60" spans="10:15" ht="12.75">
      <c r="J60" s="50"/>
      <c r="K60" s="50"/>
      <c r="L60" s="50"/>
      <c r="M60" s="50"/>
      <c r="N60" s="50"/>
      <c r="O60" s="41"/>
    </row>
    <row r="61" spans="10:15" ht="12.75">
      <c r="J61" s="50"/>
      <c r="K61" s="50"/>
      <c r="L61" s="50"/>
      <c r="M61" s="50"/>
      <c r="N61" s="50"/>
      <c r="O61" s="41"/>
    </row>
    <row r="62" spans="10:15" ht="12.75">
      <c r="J62" s="50"/>
      <c r="K62" s="50"/>
      <c r="L62" s="50"/>
      <c r="M62" s="50"/>
      <c r="N62" s="50"/>
      <c r="O62" s="41"/>
    </row>
    <row r="63" spans="10:15" ht="12.75">
      <c r="J63" s="50"/>
      <c r="K63" s="50"/>
      <c r="L63" s="50"/>
      <c r="M63" s="50"/>
      <c r="N63" s="50"/>
      <c r="O63" s="41"/>
    </row>
    <row r="64" spans="10:15" ht="12.75">
      <c r="J64" s="50"/>
      <c r="K64" s="50"/>
      <c r="L64" s="50"/>
      <c r="M64" s="50"/>
      <c r="N64" s="50"/>
      <c r="O64" s="41"/>
    </row>
    <row r="65" spans="10:15" ht="12.75">
      <c r="J65" s="50"/>
      <c r="K65" s="50"/>
      <c r="L65" s="50"/>
      <c r="M65" s="50"/>
      <c r="N65" s="50"/>
      <c r="O65" s="41"/>
    </row>
    <row r="66" spans="10:15" ht="12.75">
      <c r="J66" s="50"/>
      <c r="K66" s="50"/>
      <c r="L66" s="50"/>
      <c r="M66" s="50"/>
      <c r="N66" s="50"/>
      <c r="O66" s="41"/>
    </row>
    <row r="67" spans="10:15" ht="12.75">
      <c r="J67" s="50"/>
      <c r="K67" s="50"/>
      <c r="L67" s="50"/>
      <c r="M67" s="50"/>
      <c r="N67" s="50"/>
      <c r="O67" s="41"/>
    </row>
    <row r="68" spans="10:15" ht="12.75">
      <c r="J68" s="50"/>
      <c r="K68" s="50"/>
      <c r="L68" s="50"/>
      <c r="M68" s="50"/>
      <c r="N68" s="50"/>
      <c r="O68" s="41"/>
    </row>
    <row r="69" spans="10:15" ht="12.75">
      <c r="J69" s="50"/>
      <c r="K69" s="50"/>
      <c r="L69" s="50"/>
      <c r="M69" s="50"/>
      <c r="N69" s="50"/>
      <c r="O69" s="41"/>
    </row>
    <row r="70" spans="10:15" ht="12.75">
      <c r="J70" s="50"/>
      <c r="K70" s="50"/>
      <c r="L70" s="50"/>
      <c r="M70" s="50"/>
      <c r="N70" s="50"/>
      <c r="O70" s="41"/>
    </row>
    <row r="71" spans="10:15" ht="12.75">
      <c r="J71" s="50"/>
      <c r="K71" s="50"/>
      <c r="L71" s="50"/>
      <c r="M71" s="50"/>
      <c r="N71" s="50"/>
      <c r="O71" s="41"/>
    </row>
    <row r="72" spans="10:15" ht="12.75">
      <c r="J72" s="50"/>
      <c r="K72" s="50"/>
      <c r="L72" s="50"/>
      <c r="M72" s="50"/>
      <c r="N72" s="50"/>
      <c r="O72" s="41"/>
    </row>
    <row r="73" spans="10:15" ht="12.75">
      <c r="J73" s="50"/>
      <c r="K73" s="50"/>
      <c r="L73" s="50"/>
      <c r="M73" s="50"/>
      <c r="N73" s="50"/>
      <c r="O73" s="41"/>
    </row>
    <row r="74" spans="10:15" ht="12.75">
      <c r="J74" s="50"/>
      <c r="K74" s="50"/>
      <c r="L74" s="50"/>
      <c r="M74" s="50"/>
      <c r="N74" s="50"/>
      <c r="O74" s="41"/>
    </row>
    <row r="75" spans="10:15" ht="12.75">
      <c r="J75" s="50"/>
      <c r="K75" s="50"/>
      <c r="L75" s="50"/>
      <c r="M75" s="50"/>
      <c r="N75" s="50"/>
      <c r="O75" s="41"/>
    </row>
    <row r="76" spans="10:15" ht="12.75">
      <c r="J76" s="50"/>
      <c r="K76" s="50"/>
      <c r="L76" s="50"/>
      <c r="M76" s="50"/>
      <c r="N76" s="50"/>
      <c r="O76" s="41"/>
    </row>
    <row r="77" spans="10:15" ht="12.75">
      <c r="J77" s="50"/>
      <c r="K77" s="50"/>
      <c r="L77" s="50"/>
      <c r="M77" s="50"/>
      <c r="N77" s="50"/>
      <c r="O77" s="41"/>
    </row>
    <row r="78" spans="10:15" ht="12.75">
      <c r="J78" s="50"/>
      <c r="K78" s="50"/>
      <c r="L78" s="50"/>
      <c r="M78" s="50"/>
      <c r="N78" s="50"/>
      <c r="O78" s="41"/>
    </row>
    <row r="79" spans="10:15" ht="12.75">
      <c r="J79" s="50"/>
      <c r="K79" s="50"/>
      <c r="L79" s="50"/>
      <c r="M79" s="50"/>
      <c r="N79" s="50"/>
      <c r="O79" s="41"/>
    </row>
    <row r="80" spans="10:15" ht="12.75">
      <c r="J80" s="50"/>
      <c r="K80" s="50"/>
      <c r="L80" s="50"/>
      <c r="M80" s="50"/>
      <c r="N80" s="50"/>
      <c r="O80" s="41"/>
    </row>
    <row r="81" spans="10:15" ht="12.75">
      <c r="J81" s="50"/>
      <c r="K81" s="50"/>
      <c r="L81" s="50"/>
      <c r="M81" s="50"/>
      <c r="N81" s="50"/>
      <c r="O81" s="41"/>
    </row>
    <row r="82" spans="10:15" ht="12.75">
      <c r="J82" s="50"/>
      <c r="K82" s="50"/>
      <c r="L82" s="50"/>
      <c r="M82" s="50"/>
      <c r="N82" s="50"/>
      <c r="O82" s="41"/>
    </row>
    <row r="83" spans="10:15" ht="12.75">
      <c r="J83" s="50"/>
      <c r="K83" s="50"/>
      <c r="L83" s="50"/>
      <c r="M83" s="50"/>
      <c r="N83" s="50"/>
      <c r="O83" s="41"/>
    </row>
    <row r="84" spans="10:15" ht="12.75">
      <c r="J84" s="50"/>
      <c r="K84" s="50"/>
      <c r="L84" s="50"/>
      <c r="M84" s="50"/>
      <c r="N84" s="50"/>
      <c r="O84" s="41"/>
    </row>
    <row r="85" spans="11:15" ht="12.75">
      <c r="K85" s="41"/>
      <c r="L85" s="41"/>
      <c r="M85" s="41"/>
      <c r="N85" s="41"/>
      <c r="O85" s="41"/>
    </row>
    <row r="86" spans="11:15" ht="12.75">
      <c r="K86" s="41"/>
      <c r="L86" s="41"/>
      <c r="M86" s="41"/>
      <c r="N86" s="41"/>
      <c r="O86" s="41"/>
    </row>
    <row r="87" spans="11:15" ht="12.75">
      <c r="K87" s="41"/>
      <c r="L87" s="41"/>
      <c r="M87" s="41"/>
      <c r="N87" s="41"/>
      <c r="O87" s="41"/>
    </row>
    <row r="88" spans="11:15" ht="12.75">
      <c r="K88" s="41"/>
      <c r="L88" s="41"/>
      <c r="M88" s="41"/>
      <c r="N88" s="41"/>
      <c r="O88" s="41"/>
    </row>
    <row r="89" spans="11:15" ht="12.75">
      <c r="K89" s="41"/>
      <c r="L89" s="41"/>
      <c r="M89" s="41"/>
      <c r="N89" s="41"/>
      <c r="O89" s="41"/>
    </row>
    <row r="90" spans="11:15" ht="12.75">
      <c r="K90" s="41"/>
      <c r="L90" s="41"/>
      <c r="M90" s="41"/>
      <c r="N90" s="41"/>
      <c r="O90" s="41"/>
    </row>
    <row r="91" spans="11:15" ht="12.75">
      <c r="K91" s="41"/>
      <c r="L91" s="41"/>
      <c r="M91" s="41"/>
      <c r="N91" s="41"/>
      <c r="O91" s="41"/>
    </row>
    <row r="92" spans="11:15" ht="12.75">
      <c r="K92" s="41"/>
      <c r="L92" s="41"/>
      <c r="M92" s="41"/>
      <c r="N92" s="41"/>
      <c r="O92" s="41"/>
    </row>
    <row r="93" spans="11:15" ht="12.75">
      <c r="K93" s="41"/>
      <c r="L93" s="41"/>
      <c r="M93" s="41"/>
      <c r="N93" s="41"/>
      <c r="O93" s="41"/>
    </row>
    <row r="94" spans="11:15" ht="12.75">
      <c r="K94" s="41"/>
      <c r="L94" s="41"/>
      <c r="M94" s="41"/>
      <c r="N94" s="41"/>
      <c r="O94" s="41"/>
    </row>
    <row r="95" spans="11:15" ht="12.75">
      <c r="K95" s="41"/>
      <c r="L95" s="41"/>
      <c r="M95" s="41"/>
      <c r="N95" s="41"/>
      <c r="O95" s="41"/>
    </row>
    <row r="96" spans="11:15" ht="12.75">
      <c r="K96" s="41"/>
      <c r="L96" s="41"/>
      <c r="M96" s="41"/>
      <c r="N96" s="41"/>
      <c r="O96" s="41"/>
    </row>
    <row r="97" spans="11:15" ht="12.75">
      <c r="K97" s="41"/>
      <c r="L97" s="41"/>
      <c r="M97" s="41"/>
      <c r="N97" s="41"/>
      <c r="O97" s="41"/>
    </row>
    <row r="98" spans="11:15" ht="12.75">
      <c r="K98" s="41"/>
      <c r="L98" s="41"/>
      <c r="M98" s="41"/>
      <c r="N98" s="41"/>
      <c r="O98" s="41"/>
    </row>
    <row r="99" spans="11:15" ht="12.75">
      <c r="K99" s="41"/>
      <c r="L99" s="41"/>
      <c r="M99" s="41"/>
      <c r="N99" s="41"/>
      <c r="O99" s="41"/>
    </row>
    <row r="100" spans="11:15" ht="12.75">
      <c r="K100" s="41"/>
      <c r="L100" s="41"/>
      <c r="M100" s="41"/>
      <c r="N100" s="41"/>
      <c r="O100" s="41"/>
    </row>
    <row r="101" spans="11:15" ht="12.75">
      <c r="K101" s="41"/>
      <c r="L101" s="41"/>
      <c r="M101" s="41"/>
      <c r="N101" s="41"/>
      <c r="O101" s="41"/>
    </row>
    <row r="102" spans="11:15" ht="12.75">
      <c r="K102" s="41"/>
      <c r="L102" s="41"/>
      <c r="M102" s="41"/>
      <c r="N102" s="41"/>
      <c r="O102" s="41"/>
    </row>
    <row r="103" spans="11:15" ht="12.75">
      <c r="K103" s="41"/>
      <c r="L103" s="41"/>
      <c r="M103" s="41"/>
      <c r="N103" s="41"/>
      <c r="O103" s="41"/>
    </row>
    <row r="104" spans="11:15" ht="12.75">
      <c r="K104" s="41"/>
      <c r="L104" s="41"/>
      <c r="M104" s="41"/>
      <c r="N104" s="41"/>
      <c r="O104" s="41"/>
    </row>
    <row r="105" spans="11:15" ht="12.75">
      <c r="K105" s="41"/>
      <c r="L105" s="41"/>
      <c r="M105" s="41"/>
      <c r="N105" s="41"/>
      <c r="O105" s="41"/>
    </row>
    <row r="106" spans="11:15" ht="12.75">
      <c r="K106" s="41"/>
      <c r="L106" s="41"/>
      <c r="M106" s="41"/>
      <c r="N106" s="41"/>
      <c r="O106" s="41"/>
    </row>
    <row r="107" spans="11:15" ht="12.75">
      <c r="K107" s="41"/>
      <c r="L107" s="41"/>
      <c r="M107" s="41"/>
      <c r="N107" s="41"/>
      <c r="O107" s="41"/>
    </row>
    <row r="108" spans="11:15" ht="12.75">
      <c r="K108" s="41"/>
      <c r="L108" s="41"/>
      <c r="M108" s="41"/>
      <c r="N108" s="41"/>
      <c r="O108" s="41"/>
    </row>
    <row r="109" spans="11:15" ht="12.75">
      <c r="K109" s="41"/>
      <c r="L109" s="41"/>
      <c r="M109" s="41"/>
      <c r="N109" s="41"/>
      <c r="O109" s="41"/>
    </row>
    <row r="110" spans="11:15" ht="12.75">
      <c r="K110" s="41"/>
      <c r="L110" s="41"/>
      <c r="M110" s="41"/>
      <c r="N110" s="41"/>
      <c r="O110" s="41"/>
    </row>
    <row r="111" spans="11:15" ht="12.75">
      <c r="K111" s="41"/>
      <c r="L111" s="41"/>
      <c r="M111" s="41"/>
      <c r="N111" s="41"/>
      <c r="O111" s="41"/>
    </row>
    <row r="112" spans="11:15" ht="12.75">
      <c r="K112" s="41"/>
      <c r="L112" s="41"/>
      <c r="M112" s="41"/>
      <c r="N112" s="41"/>
      <c r="O112" s="41"/>
    </row>
    <row r="113" spans="11:15" ht="12.75">
      <c r="K113" s="41"/>
      <c r="L113" s="41"/>
      <c r="M113" s="41"/>
      <c r="N113" s="41"/>
      <c r="O113" s="41"/>
    </row>
    <row r="114" spans="11:15" ht="12.75">
      <c r="K114" s="41"/>
      <c r="L114" s="41"/>
      <c r="M114" s="41"/>
      <c r="N114" s="41"/>
      <c r="O114" s="41"/>
    </row>
    <row r="115" spans="11:15" ht="12.75">
      <c r="K115" s="41"/>
      <c r="L115" s="41"/>
      <c r="M115" s="41"/>
      <c r="N115" s="41"/>
      <c r="O115" s="41"/>
    </row>
    <row r="116" spans="11:15" ht="12.75">
      <c r="K116" s="41"/>
      <c r="L116" s="41"/>
      <c r="M116" s="41"/>
      <c r="N116" s="41"/>
      <c r="O116" s="41"/>
    </row>
    <row r="117" spans="11:15" ht="12.75">
      <c r="K117" s="41"/>
      <c r="L117" s="41"/>
      <c r="M117" s="41"/>
      <c r="N117" s="41"/>
      <c r="O117" s="41"/>
    </row>
    <row r="118" spans="11:15" ht="12.75">
      <c r="K118" s="41"/>
      <c r="L118" s="41"/>
      <c r="M118" s="41"/>
      <c r="N118" s="41"/>
      <c r="O118" s="41"/>
    </row>
    <row r="119" spans="11:15" ht="12.75">
      <c r="K119" s="41"/>
      <c r="L119" s="41"/>
      <c r="M119" s="41"/>
      <c r="N119" s="41"/>
      <c r="O119" s="41"/>
    </row>
    <row r="120" spans="11:15" ht="12.75">
      <c r="K120" s="41"/>
      <c r="L120" s="41"/>
      <c r="M120" s="41"/>
      <c r="N120" s="41"/>
      <c r="O120" s="41"/>
    </row>
    <row r="121" spans="11:15" ht="12.75">
      <c r="K121" s="41"/>
      <c r="L121" s="41"/>
      <c r="M121" s="41"/>
      <c r="N121" s="41"/>
      <c r="O121" s="41"/>
    </row>
    <row r="122" spans="11:15" ht="12.75">
      <c r="K122" s="41"/>
      <c r="L122" s="41"/>
      <c r="M122" s="41"/>
      <c r="N122" s="41"/>
      <c r="O122" s="41"/>
    </row>
    <row r="123" spans="11:15" ht="12.75">
      <c r="K123" s="41"/>
      <c r="L123" s="41"/>
      <c r="M123" s="41"/>
      <c r="N123" s="41"/>
      <c r="O123" s="41"/>
    </row>
    <row r="124" spans="11:15" ht="12.75">
      <c r="K124" s="41"/>
      <c r="L124" s="41"/>
      <c r="M124" s="41"/>
      <c r="N124" s="41"/>
      <c r="O124" s="41"/>
    </row>
    <row r="125" spans="11:15" ht="12.75">
      <c r="K125" s="41"/>
      <c r="L125" s="41"/>
      <c r="M125" s="41"/>
      <c r="N125" s="41"/>
      <c r="O125" s="41"/>
    </row>
    <row r="126" spans="11:15" ht="12.75">
      <c r="K126" s="41"/>
      <c r="L126" s="41"/>
      <c r="M126" s="41"/>
      <c r="N126" s="41"/>
      <c r="O126" s="41"/>
    </row>
    <row r="127" spans="11:15" ht="12.75">
      <c r="K127" s="41"/>
      <c r="L127" s="41"/>
      <c r="M127" s="41"/>
      <c r="N127" s="41"/>
      <c r="O127" s="41"/>
    </row>
    <row r="128" spans="11:15" ht="12.75">
      <c r="K128" s="41"/>
      <c r="L128" s="41"/>
      <c r="M128" s="41"/>
      <c r="N128" s="41"/>
      <c r="O128" s="41"/>
    </row>
    <row r="129" spans="11:15" ht="12.75">
      <c r="K129" s="41"/>
      <c r="L129" s="41"/>
      <c r="M129" s="41"/>
      <c r="N129" s="41"/>
      <c r="O129" s="41"/>
    </row>
    <row r="130" spans="11:15" ht="12.75">
      <c r="K130" s="41"/>
      <c r="L130" s="41"/>
      <c r="M130" s="41"/>
      <c r="N130" s="41"/>
      <c r="O130" s="41"/>
    </row>
    <row r="131" spans="11:15" ht="12.75">
      <c r="K131" s="41"/>
      <c r="L131" s="41"/>
      <c r="M131" s="41"/>
      <c r="N131" s="41"/>
      <c r="O131" s="41"/>
    </row>
    <row r="132" spans="11:15" ht="12.75">
      <c r="K132" s="41"/>
      <c r="L132" s="41"/>
      <c r="M132" s="41"/>
      <c r="N132" s="41"/>
      <c r="O132" s="41"/>
    </row>
    <row r="133" spans="11:15" ht="12.75">
      <c r="K133" s="41"/>
      <c r="L133" s="41"/>
      <c r="M133" s="41"/>
      <c r="N133" s="41"/>
      <c r="O133" s="41"/>
    </row>
    <row r="134" spans="11:15" ht="12.75">
      <c r="K134" s="41"/>
      <c r="L134" s="41"/>
      <c r="M134" s="41"/>
      <c r="N134" s="41"/>
      <c r="O134" s="41"/>
    </row>
    <row r="135" spans="11:15" ht="12.75">
      <c r="K135" s="41"/>
      <c r="L135" s="41"/>
      <c r="M135" s="41"/>
      <c r="N135" s="41"/>
      <c r="O135" s="41"/>
    </row>
    <row r="136" spans="11:15" ht="12.75">
      <c r="K136" s="41"/>
      <c r="L136" s="41"/>
      <c r="M136" s="41"/>
      <c r="N136" s="41"/>
      <c r="O136" s="41"/>
    </row>
    <row r="137" spans="11:15" ht="12.75">
      <c r="K137" s="41"/>
      <c r="L137" s="41"/>
      <c r="M137" s="41"/>
      <c r="N137" s="41"/>
      <c r="O137" s="41"/>
    </row>
    <row r="138" spans="11:15" ht="12.75">
      <c r="K138" s="41"/>
      <c r="L138" s="41"/>
      <c r="M138" s="41"/>
      <c r="N138" s="41"/>
      <c r="O138" s="41"/>
    </row>
    <row r="139" spans="11:15" ht="12.75">
      <c r="K139" s="41"/>
      <c r="L139" s="41"/>
      <c r="M139" s="41"/>
      <c r="N139" s="41"/>
      <c r="O139" s="41"/>
    </row>
    <row r="140" spans="11:15" ht="12.75">
      <c r="K140" s="41"/>
      <c r="L140" s="41"/>
      <c r="M140" s="41"/>
      <c r="N140" s="41"/>
      <c r="O140" s="41"/>
    </row>
    <row r="141" spans="11:15" ht="12.75">
      <c r="K141" s="41"/>
      <c r="L141" s="41"/>
      <c r="M141" s="41"/>
      <c r="N141" s="41"/>
      <c r="O141" s="41"/>
    </row>
    <row r="142" spans="11:15" ht="12.75">
      <c r="K142" s="41"/>
      <c r="L142" s="41"/>
      <c r="M142" s="41"/>
      <c r="N142" s="41"/>
      <c r="O142" s="41"/>
    </row>
    <row r="143" spans="11:15" ht="12.75">
      <c r="K143" s="41"/>
      <c r="L143" s="41"/>
      <c r="M143" s="41"/>
      <c r="N143" s="41"/>
      <c r="O143" s="41"/>
    </row>
    <row r="144" spans="11:15" ht="12.75">
      <c r="K144" s="41"/>
      <c r="L144" s="41"/>
      <c r="M144" s="41"/>
      <c r="N144" s="41"/>
      <c r="O144" s="41"/>
    </row>
    <row r="145" spans="11:15" ht="12.75">
      <c r="K145" s="41"/>
      <c r="L145" s="41"/>
      <c r="M145" s="41"/>
      <c r="N145" s="41"/>
      <c r="O145" s="41"/>
    </row>
    <row r="146" spans="11:15" ht="12.75">
      <c r="K146" s="41"/>
      <c r="L146" s="41"/>
      <c r="M146" s="41"/>
      <c r="N146" s="41"/>
      <c r="O146" s="41"/>
    </row>
    <row r="147" spans="11:15" ht="12.75">
      <c r="K147" s="41"/>
      <c r="L147" s="41"/>
      <c r="M147" s="41"/>
      <c r="N147" s="41"/>
      <c r="O147" s="41"/>
    </row>
    <row r="148" spans="11:15" ht="12.75">
      <c r="K148" s="41"/>
      <c r="L148" s="41"/>
      <c r="M148" s="41"/>
      <c r="N148" s="41"/>
      <c r="O148" s="41"/>
    </row>
    <row r="149" spans="11:15" ht="12.75">
      <c r="K149" s="41"/>
      <c r="L149" s="41"/>
      <c r="M149" s="41"/>
      <c r="N149" s="41"/>
      <c r="O149" s="41"/>
    </row>
    <row r="150" spans="11:15" ht="12.75">
      <c r="K150" s="41"/>
      <c r="L150" s="41"/>
      <c r="M150" s="41"/>
      <c r="N150" s="41"/>
      <c r="O150" s="41"/>
    </row>
    <row r="151" spans="11:15" ht="12.75">
      <c r="K151" s="41"/>
      <c r="L151" s="41"/>
      <c r="M151" s="41"/>
      <c r="N151" s="41"/>
      <c r="O151" s="41"/>
    </row>
    <row r="152" spans="11:15" ht="12.75">
      <c r="K152" s="41"/>
      <c r="L152" s="41"/>
      <c r="M152" s="41"/>
      <c r="N152" s="41"/>
      <c r="O152" s="41"/>
    </row>
    <row r="153" spans="11:15" ht="12.75">
      <c r="K153" s="41"/>
      <c r="L153" s="41"/>
      <c r="M153" s="41"/>
      <c r="N153" s="41"/>
      <c r="O153" s="41"/>
    </row>
    <row r="154" spans="11:15" ht="12.75">
      <c r="K154" s="41"/>
      <c r="L154" s="41"/>
      <c r="M154" s="41"/>
      <c r="N154" s="41"/>
      <c r="O154" s="41"/>
    </row>
    <row r="155" spans="11:15" ht="12.75">
      <c r="K155" s="41"/>
      <c r="L155" s="41"/>
      <c r="M155" s="41"/>
      <c r="N155" s="41"/>
      <c r="O155" s="41"/>
    </row>
    <row r="156" spans="11:15" ht="12.75">
      <c r="K156" s="41"/>
      <c r="L156" s="41"/>
      <c r="M156" s="41"/>
      <c r="N156" s="41"/>
      <c r="O156" s="41"/>
    </row>
    <row r="157" spans="11:15" ht="12.75">
      <c r="K157" s="41"/>
      <c r="L157" s="41"/>
      <c r="M157" s="41"/>
      <c r="N157" s="41"/>
      <c r="O157" s="41"/>
    </row>
    <row r="158" spans="11:15" ht="12.75">
      <c r="K158" s="41"/>
      <c r="L158" s="41"/>
      <c r="M158" s="41"/>
      <c r="N158" s="41"/>
      <c r="O158" s="41"/>
    </row>
    <row r="159" spans="11:15" ht="12.75">
      <c r="K159" s="41"/>
      <c r="L159" s="41"/>
      <c r="M159" s="41"/>
      <c r="N159" s="41"/>
      <c r="O159" s="41"/>
    </row>
    <row r="160" spans="11:15" ht="12.75">
      <c r="K160" s="41"/>
      <c r="L160" s="41"/>
      <c r="M160" s="41"/>
      <c r="N160" s="41"/>
      <c r="O160" s="41"/>
    </row>
    <row r="161" spans="11:15" ht="12.75">
      <c r="K161" s="41"/>
      <c r="L161" s="41"/>
      <c r="M161" s="41"/>
      <c r="N161" s="41"/>
      <c r="O161" s="41"/>
    </row>
    <row r="162" spans="11:15" ht="12.75">
      <c r="K162" s="41"/>
      <c r="L162" s="41"/>
      <c r="M162" s="41"/>
      <c r="N162" s="41"/>
      <c r="O162" s="41"/>
    </row>
    <row r="163" spans="11:15" ht="12.75">
      <c r="K163" s="41"/>
      <c r="L163" s="41"/>
      <c r="M163" s="41"/>
      <c r="N163" s="41"/>
      <c r="O163" s="41"/>
    </row>
    <row r="164" spans="11:15" ht="12.75">
      <c r="K164" s="41"/>
      <c r="L164" s="41"/>
      <c r="M164" s="41"/>
      <c r="N164" s="41"/>
      <c r="O164" s="41"/>
    </row>
    <row r="165" spans="11:15" ht="12.75">
      <c r="K165" s="41"/>
      <c r="L165" s="41"/>
      <c r="M165" s="41"/>
      <c r="N165" s="41"/>
      <c r="O165" s="41"/>
    </row>
    <row r="166" spans="11:15" ht="12.75">
      <c r="K166" s="41"/>
      <c r="L166" s="41"/>
      <c r="M166" s="41"/>
      <c r="N166" s="41"/>
      <c r="O166" s="41"/>
    </row>
    <row r="167" spans="11:15" ht="12.75">
      <c r="K167" s="41"/>
      <c r="L167" s="41"/>
      <c r="M167" s="41"/>
      <c r="N167" s="41"/>
      <c r="O167" s="41"/>
    </row>
    <row r="168" spans="11:15" ht="12.75">
      <c r="K168" s="41"/>
      <c r="L168" s="41"/>
      <c r="M168" s="41"/>
      <c r="N168" s="41"/>
      <c r="O168" s="41"/>
    </row>
    <row r="169" spans="11:15" ht="12.75">
      <c r="K169" s="41"/>
      <c r="L169" s="41"/>
      <c r="M169" s="41"/>
      <c r="N169" s="41"/>
      <c r="O169" s="41"/>
    </row>
    <row r="170" spans="11:15" ht="12.75">
      <c r="K170" s="41"/>
      <c r="L170" s="41"/>
      <c r="M170" s="41"/>
      <c r="N170" s="41"/>
      <c r="O170" s="41"/>
    </row>
    <row r="171" spans="11:15" ht="12.75">
      <c r="K171" s="41"/>
      <c r="L171" s="41"/>
      <c r="M171" s="41"/>
      <c r="N171" s="41"/>
      <c r="O171" s="41"/>
    </row>
    <row r="172" spans="11:15" ht="12.75">
      <c r="K172" s="41"/>
      <c r="L172" s="41"/>
      <c r="M172" s="41"/>
      <c r="N172" s="41"/>
      <c r="O172" s="41"/>
    </row>
    <row r="173" spans="11:15" ht="12.75">
      <c r="K173" s="41"/>
      <c r="L173" s="41"/>
      <c r="M173" s="41"/>
      <c r="N173" s="41"/>
      <c r="O173" s="41"/>
    </row>
    <row r="174" spans="11:15" ht="12.75">
      <c r="K174" s="41"/>
      <c r="L174" s="41"/>
      <c r="M174" s="41"/>
      <c r="N174" s="41"/>
      <c r="O174" s="41"/>
    </row>
    <row r="175" spans="11:15" ht="12.75">
      <c r="K175" s="41"/>
      <c r="L175" s="41"/>
      <c r="M175" s="41"/>
      <c r="N175" s="41"/>
      <c r="O175" s="41"/>
    </row>
    <row r="176" spans="11:15" ht="12.75">
      <c r="K176" s="41"/>
      <c r="L176" s="41"/>
      <c r="M176" s="41"/>
      <c r="N176" s="41"/>
      <c r="O176" s="41"/>
    </row>
    <row r="177" spans="11:15" ht="12.75">
      <c r="K177" s="41"/>
      <c r="L177" s="41"/>
      <c r="M177" s="41"/>
      <c r="N177" s="41"/>
      <c r="O177" s="41"/>
    </row>
    <row r="178" spans="11:15" ht="12.75">
      <c r="K178" s="41"/>
      <c r="L178" s="41"/>
      <c r="M178" s="41"/>
      <c r="N178" s="41"/>
      <c r="O178" s="41"/>
    </row>
    <row r="179" spans="11:15" ht="12.75">
      <c r="K179" s="41"/>
      <c r="L179" s="41"/>
      <c r="M179" s="41"/>
      <c r="N179" s="41"/>
      <c r="O179" s="41"/>
    </row>
    <row r="180" spans="11:15" ht="12.75">
      <c r="K180" s="41"/>
      <c r="L180" s="41"/>
      <c r="M180" s="41"/>
      <c r="N180" s="41"/>
      <c r="O180" s="41"/>
    </row>
    <row r="181" spans="11:15" ht="12.75">
      <c r="K181" s="41"/>
      <c r="L181" s="41"/>
      <c r="M181" s="41"/>
      <c r="N181" s="41"/>
      <c r="O181" s="41"/>
    </row>
    <row r="182" spans="11:15" ht="12.75">
      <c r="K182" s="41"/>
      <c r="L182" s="41"/>
      <c r="M182" s="41"/>
      <c r="N182" s="41"/>
      <c r="O182" s="41"/>
    </row>
    <row r="183" spans="11:15" ht="12.75">
      <c r="K183" s="41"/>
      <c r="L183" s="41"/>
      <c r="M183" s="41"/>
      <c r="N183" s="41"/>
      <c r="O183" s="41"/>
    </row>
    <row r="184" spans="11:15" ht="12.75">
      <c r="K184" s="41"/>
      <c r="L184" s="41"/>
      <c r="M184" s="41"/>
      <c r="N184" s="41"/>
      <c r="O184" s="41"/>
    </row>
    <row r="185" spans="11:15" ht="12.75">
      <c r="K185" s="41"/>
      <c r="L185" s="41"/>
      <c r="M185" s="41"/>
      <c r="N185" s="41"/>
      <c r="O185" s="41"/>
    </row>
    <row r="186" spans="11:15" ht="12.75">
      <c r="K186" s="41"/>
      <c r="L186" s="41"/>
      <c r="M186" s="41"/>
      <c r="N186" s="41"/>
      <c r="O186" s="41"/>
    </row>
    <row r="187" spans="11:15" ht="12.75">
      <c r="K187" s="41"/>
      <c r="L187" s="41"/>
      <c r="M187" s="41"/>
      <c r="N187" s="41"/>
      <c r="O187" s="41"/>
    </row>
    <row r="188" spans="11:15" ht="12.75">
      <c r="K188" s="41"/>
      <c r="L188" s="41"/>
      <c r="M188" s="41"/>
      <c r="N188" s="41"/>
      <c r="O188" s="41"/>
    </row>
    <row r="189" spans="11:15" ht="12.75">
      <c r="K189" s="41"/>
      <c r="L189" s="41"/>
      <c r="M189" s="41"/>
      <c r="N189" s="41"/>
      <c r="O189" s="41"/>
    </row>
    <row r="190" spans="11:15" ht="12.75">
      <c r="K190" s="41"/>
      <c r="L190" s="41"/>
      <c r="M190" s="41"/>
      <c r="N190" s="41"/>
      <c r="O190" s="41"/>
    </row>
    <row r="191" spans="11:15" ht="12.75">
      <c r="K191" s="41"/>
      <c r="L191" s="41"/>
      <c r="M191" s="41"/>
      <c r="N191" s="41"/>
      <c r="O191" s="41"/>
    </row>
    <row r="192" spans="11:15" ht="12.75">
      <c r="K192" s="41"/>
      <c r="L192" s="41"/>
      <c r="M192" s="41"/>
      <c r="N192" s="41"/>
      <c r="O192" s="41"/>
    </row>
    <row r="193" spans="11:15" ht="12.75">
      <c r="K193" s="41"/>
      <c r="L193" s="41"/>
      <c r="M193" s="41"/>
      <c r="N193" s="41"/>
      <c r="O193" s="41"/>
    </row>
    <row r="194" spans="11:15" ht="12.75">
      <c r="K194" s="41"/>
      <c r="L194" s="41"/>
      <c r="M194" s="41"/>
      <c r="N194" s="41"/>
      <c r="O194" s="41"/>
    </row>
    <row r="195" spans="11:15" ht="12.75">
      <c r="K195" s="41"/>
      <c r="L195" s="41"/>
      <c r="M195" s="41"/>
      <c r="N195" s="41"/>
      <c r="O195" s="41"/>
    </row>
    <row r="196" spans="11:15" ht="12.75">
      <c r="K196" s="41"/>
      <c r="L196" s="41"/>
      <c r="M196" s="41"/>
      <c r="N196" s="41"/>
      <c r="O196" s="41"/>
    </row>
    <row r="197" spans="11:15" ht="12.75">
      <c r="K197" s="41"/>
      <c r="L197" s="41"/>
      <c r="M197" s="41"/>
      <c r="N197" s="41"/>
      <c r="O197" s="41"/>
    </row>
    <row r="198" spans="11:15" ht="12.75">
      <c r="K198" s="41"/>
      <c r="L198" s="41"/>
      <c r="M198" s="41"/>
      <c r="N198" s="41"/>
      <c r="O198" s="41"/>
    </row>
    <row r="199" spans="11:15" ht="12.75">
      <c r="K199" s="41"/>
      <c r="L199" s="41"/>
      <c r="M199" s="41"/>
      <c r="N199" s="41"/>
      <c r="O199" s="41"/>
    </row>
    <row r="200" spans="11:15" ht="12.75">
      <c r="K200" s="41"/>
      <c r="L200" s="41"/>
      <c r="M200" s="41"/>
      <c r="N200" s="41"/>
      <c r="O200" s="41"/>
    </row>
    <row r="201" spans="11:15" ht="12.75">
      <c r="K201" s="41"/>
      <c r="L201" s="41"/>
      <c r="M201" s="41"/>
      <c r="N201" s="41"/>
      <c r="O201" s="41"/>
    </row>
    <row r="202" spans="11:14" ht="12.75">
      <c r="K202" s="41"/>
      <c r="L202" s="41"/>
      <c r="M202" s="41"/>
      <c r="N202" s="41"/>
    </row>
    <row r="203" spans="11:14" ht="12.75">
      <c r="K203" s="41"/>
      <c r="L203" s="41"/>
      <c r="M203" s="41"/>
      <c r="N203" s="41"/>
    </row>
    <row r="204" spans="11:14" ht="12.75">
      <c r="K204" s="41"/>
      <c r="L204" s="41"/>
      <c r="M204" s="41"/>
      <c r="N204" s="41"/>
    </row>
    <row r="205" spans="11:14" ht="12.75">
      <c r="K205" s="41"/>
      <c r="L205" s="41"/>
      <c r="M205" s="41"/>
      <c r="N205" s="41"/>
    </row>
    <row r="206" spans="11:14" ht="12.75">
      <c r="K206" s="41"/>
      <c r="L206" s="41"/>
      <c r="M206" s="41"/>
      <c r="N206" s="41"/>
    </row>
    <row r="207" spans="11:14" ht="12.75">
      <c r="K207" s="41"/>
      <c r="L207" s="41"/>
      <c r="M207" s="41"/>
      <c r="N207" s="41"/>
    </row>
    <row r="208" spans="11:14" ht="12.75">
      <c r="K208" s="41"/>
      <c r="L208" s="41"/>
      <c r="M208" s="41"/>
      <c r="N208" s="41"/>
    </row>
    <row r="209" spans="11:14" ht="12.75">
      <c r="K209" s="41"/>
      <c r="L209" s="41"/>
      <c r="M209" s="41"/>
      <c r="N209" s="41"/>
    </row>
    <row r="210" spans="11:14" ht="12.75">
      <c r="K210" s="41"/>
      <c r="L210" s="41"/>
      <c r="M210" s="41"/>
      <c r="N210" s="41"/>
    </row>
    <row r="211" spans="11:14" ht="12.75">
      <c r="K211" s="41"/>
      <c r="L211" s="41"/>
      <c r="M211" s="41"/>
      <c r="N211" s="41"/>
    </row>
    <row r="212" spans="11:14" ht="12.75">
      <c r="K212" s="41"/>
      <c r="L212" s="41"/>
      <c r="M212" s="41"/>
      <c r="N212" s="41"/>
    </row>
    <row r="213" spans="11:14" ht="12.75">
      <c r="K213" s="41"/>
      <c r="L213" s="41"/>
      <c r="M213" s="41"/>
      <c r="N213" s="41"/>
    </row>
    <row r="214" spans="11:14" ht="12.75">
      <c r="K214" s="41"/>
      <c r="L214" s="41"/>
      <c r="M214" s="41"/>
      <c r="N214" s="41"/>
    </row>
    <row r="215" spans="11:14" ht="12.75">
      <c r="K215" s="41"/>
      <c r="L215" s="41"/>
      <c r="M215" s="41"/>
      <c r="N215" s="41"/>
    </row>
  </sheetData>
  <mergeCells count="5">
    <mergeCell ref="A29:B29"/>
    <mergeCell ref="A10:B10"/>
    <mergeCell ref="A3:B3"/>
    <mergeCell ref="J2:N2"/>
    <mergeCell ref="K3:N3"/>
  </mergeCells>
  <printOptions/>
  <pageMargins left="0.25" right="0.25" top="0.25" bottom="0.17" header="0.25" footer="0.17"/>
  <pageSetup fitToHeight="16" fitToWidth="1" horizontalDpi="1200" verticalDpi="1200" orientation="landscape" scale="46"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O188"/>
  <sheetViews>
    <sheetView workbookViewId="0" topLeftCell="A1">
      <pane xSplit="2" ySplit="1" topLeftCell="C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1.421875" style="8" customWidth="1"/>
    <col min="2" max="2" width="20.421875" style="8" customWidth="1"/>
    <col min="3" max="3" width="8.140625" style="40" customWidth="1"/>
    <col min="4" max="4" width="55.421875" style="41" customWidth="1"/>
    <col min="5" max="5" width="34.8515625" style="8" customWidth="1"/>
    <col min="6" max="6" width="56.140625" style="8" customWidth="1"/>
    <col min="7" max="7" width="25.7109375" style="8" customWidth="1"/>
    <col min="8" max="8" width="11.8515625" style="8" customWidth="1"/>
    <col min="9" max="9" width="47.00390625" style="41" customWidth="1"/>
    <col min="10" max="11" width="12.28125" style="41" customWidth="1"/>
    <col min="12" max="14" width="11.140625" style="8" customWidth="1"/>
    <col min="15" max="15" width="70.140625" style="8" customWidth="1"/>
    <col min="16" max="16384" width="9.140625" style="8" customWidth="1"/>
  </cols>
  <sheetData>
    <row r="1" spans="1:15" ht="51.75" thickBot="1">
      <c r="A1" s="7" t="s">
        <v>194</v>
      </c>
      <c r="B1" s="7" t="s">
        <v>515</v>
      </c>
      <c r="C1" s="7" t="s">
        <v>516</v>
      </c>
      <c r="D1" s="3" t="s">
        <v>517</v>
      </c>
      <c r="E1" s="7" t="s">
        <v>195</v>
      </c>
      <c r="F1" s="7" t="s">
        <v>518</v>
      </c>
      <c r="G1" s="7" t="s">
        <v>190</v>
      </c>
      <c r="H1" s="7" t="s">
        <v>646</v>
      </c>
      <c r="I1" s="3" t="s">
        <v>196</v>
      </c>
      <c r="J1" s="3" t="s">
        <v>651</v>
      </c>
      <c r="K1" s="4" t="s">
        <v>647</v>
      </c>
      <c r="L1" s="4" t="s">
        <v>648</v>
      </c>
      <c r="M1" s="4" t="s">
        <v>649</v>
      </c>
      <c r="N1" s="4" t="s">
        <v>650</v>
      </c>
      <c r="O1" s="5" t="s">
        <v>513</v>
      </c>
    </row>
    <row r="2" spans="1:15" ht="13.5" thickBot="1">
      <c r="A2" s="54" t="s">
        <v>631</v>
      </c>
      <c r="B2" s="10"/>
      <c r="C2" s="10"/>
      <c r="D2" s="55"/>
      <c r="E2" s="10"/>
      <c r="F2" s="10"/>
      <c r="G2" s="10"/>
      <c r="H2" s="10"/>
      <c r="I2" s="13"/>
      <c r="J2" s="63" t="s">
        <v>327</v>
      </c>
      <c r="K2" s="64"/>
      <c r="L2" s="64"/>
      <c r="M2" s="64"/>
      <c r="N2" s="65"/>
      <c r="O2" s="14"/>
    </row>
    <row r="3" spans="1:15" ht="13.5" thickBot="1">
      <c r="A3" s="66" t="s">
        <v>198</v>
      </c>
      <c r="B3" s="68"/>
      <c r="C3" s="12"/>
      <c r="D3" s="6"/>
      <c r="E3" s="12"/>
      <c r="F3" s="12"/>
      <c r="G3" s="12"/>
      <c r="H3" s="12"/>
      <c r="I3" s="16"/>
      <c r="J3" s="17" t="s">
        <v>326</v>
      </c>
      <c r="K3" s="60" t="s">
        <v>333</v>
      </c>
      <c r="L3" s="61"/>
      <c r="M3" s="61"/>
      <c r="N3" s="62"/>
      <c r="O3" s="14"/>
    </row>
    <row r="4" spans="1:15" ht="13.5" thickBot="1">
      <c r="A4" s="56" t="s">
        <v>203</v>
      </c>
      <c r="B4" s="28" t="s">
        <v>634</v>
      </c>
      <c r="C4" s="19" t="s">
        <v>201</v>
      </c>
      <c r="D4" s="20" t="str">
        <f>COUNTRYlab</f>
        <v>81 Italy 1995</v>
      </c>
      <c r="E4" s="20" t="str">
        <f>Household!E4</f>
        <v>LIS code</v>
      </c>
      <c r="F4" s="20" t="str">
        <f>Household!F4</f>
        <v>COUNTRY = 81.</v>
      </c>
      <c r="G4" s="20" t="str">
        <f>Household!G4</f>
        <v>No missing values.</v>
      </c>
      <c r="H4" s="20"/>
      <c r="I4" s="20"/>
      <c r="J4" s="42">
        <v>3452</v>
      </c>
      <c r="K4" s="42">
        <v>81</v>
      </c>
      <c r="L4" s="42">
        <v>81</v>
      </c>
      <c r="M4" s="42">
        <v>81</v>
      </c>
      <c r="N4" s="42">
        <v>0</v>
      </c>
      <c r="O4" s="20"/>
    </row>
    <row r="5" spans="1:15" ht="39" thickBot="1">
      <c r="A5" s="56" t="s">
        <v>199</v>
      </c>
      <c r="B5" s="28" t="s">
        <v>632</v>
      </c>
      <c r="C5" s="19" t="s">
        <v>201</v>
      </c>
      <c r="D5" s="20"/>
      <c r="E5" s="20" t="str">
        <f>Household!E5</f>
        <v>LIS code</v>
      </c>
      <c r="F5" s="20" t="str">
        <f>Household!F5</f>
        <v>See variables definition.
(original variable: nquest = household id - numero di questionario).</v>
      </c>
      <c r="G5" s="20" t="str">
        <f>Household!G5</f>
        <v>No missing values.</v>
      </c>
      <c r="H5" s="20"/>
      <c r="I5" s="20"/>
      <c r="J5" s="42">
        <v>3452</v>
      </c>
      <c r="K5" s="42">
        <v>1</v>
      </c>
      <c r="L5" s="42">
        <v>8133</v>
      </c>
      <c r="M5" s="42">
        <v>3815.760150328955</v>
      </c>
      <c r="N5" s="42">
        <v>2317.9576464281668</v>
      </c>
      <c r="O5" s="20"/>
    </row>
    <row r="6" spans="1:15" ht="64.5" thickBot="1">
      <c r="A6" s="56" t="s">
        <v>575</v>
      </c>
      <c r="B6" s="28" t="s">
        <v>633</v>
      </c>
      <c r="C6" s="19" t="s">
        <v>201</v>
      </c>
      <c r="D6" s="45" t="s">
        <v>358</v>
      </c>
      <c r="E6" s="20" t="str">
        <f>Persons!E6</f>
        <v>LIS code</v>
      </c>
      <c r="F6" s="20" t="str">
        <f>Persons!F6</f>
        <v>See variables definition.</v>
      </c>
      <c r="G6" s="20" t="str">
        <f>Household!G6</f>
        <v>No missing values.</v>
      </c>
      <c r="H6" s="20"/>
      <c r="I6" s="20"/>
      <c r="J6" s="42">
        <v>3452</v>
      </c>
      <c r="K6" s="42">
        <v>6</v>
      </c>
      <c r="L6" s="42">
        <v>62</v>
      </c>
      <c r="M6" s="42">
        <v>6.800130903548714</v>
      </c>
      <c r="N6" s="42">
        <v>4.628770325911299</v>
      </c>
      <c r="O6" s="20"/>
    </row>
    <row r="7" spans="1:15" ht="13.5" thickBot="1">
      <c r="A7" s="56" t="s">
        <v>635</v>
      </c>
      <c r="B7" s="28" t="s">
        <v>636</v>
      </c>
      <c r="C7" s="19" t="s">
        <v>201</v>
      </c>
      <c r="D7" s="20"/>
      <c r="E7" s="20" t="s">
        <v>652</v>
      </c>
      <c r="F7" s="20" t="s">
        <v>10</v>
      </c>
      <c r="G7" s="20" t="str">
        <f>Household!G7</f>
        <v>No missing values.</v>
      </c>
      <c r="H7" s="20"/>
      <c r="I7" s="20"/>
      <c r="J7" s="42">
        <v>3452</v>
      </c>
      <c r="K7" s="42">
        <v>339.40356069</v>
      </c>
      <c r="L7" s="42">
        <v>22309.260961</v>
      </c>
      <c r="M7" s="42">
        <v>2409.226059056267</v>
      </c>
      <c r="N7" s="42">
        <v>2365.7367363150925</v>
      </c>
      <c r="O7" s="20"/>
    </row>
    <row r="8" spans="1:15" ht="13.5" thickBot="1">
      <c r="A8" s="66" t="s">
        <v>177</v>
      </c>
      <c r="B8" s="67"/>
      <c r="C8" s="12"/>
      <c r="D8" s="20"/>
      <c r="E8" s="25"/>
      <c r="F8" s="25"/>
      <c r="G8" s="25"/>
      <c r="H8" s="25"/>
      <c r="I8" s="26"/>
      <c r="J8" s="22"/>
      <c r="K8" s="22"/>
      <c r="L8" s="23"/>
      <c r="M8" s="23"/>
      <c r="N8" s="23"/>
      <c r="O8" s="14"/>
    </row>
    <row r="9" spans="1:15" ht="26.25" thickBot="1">
      <c r="A9" s="56" t="s">
        <v>637</v>
      </c>
      <c r="B9" s="28" t="s">
        <v>638</v>
      </c>
      <c r="C9" s="19" t="s">
        <v>201</v>
      </c>
      <c r="D9" s="20"/>
      <c r="E9" s="20" t="s">
        <v>161</v>
      </c>
      <c r="F9" s="20" t="s">
        <v>8</v>
      </c>
      <c r="G9" s="20" t="s">
        <v>463</v>
      </c>
      <c r="H9" s="20"/>
      <c r="I9" s="20"/>
      <c r="J9" s="42">
        <v>3452</v>
      </c>
      <c r="K9" s="42">
        <v>0</v>
      </c>
      <c r="L9" s="42">
        <v>14</v>
      </c>
      <c r="M9" s="42">
        <v>7.373348926998402</v>
      </c>
      <c r="N9" s="42">
        <v>4.266096225534118</v>
      </c>
      <c r="O9" s="14"/>
    </row>
    <row r="10" spans="1:15" ht="26.25" thickBot="1">
      <c r="A10" s="56" t="s">
        <v>639</v>
      </c>
      <c r="B10" s="28" t="s">
        <v>640</v>
      </c>
      <c r="C10" s="19" t="s">
        <v>201</v>
      </c>
      <c r="D10" s="20" t="s">
        <v>692</v>
      </c>
      <c r="E10" s="20" t="s">
        <v>161</v>
      </c>
      <c r="F10" s="20" t="s">
        <v>9</v>
      </c>
      <c r="G10" s="20" t="s">
        <v>463</v>
      </c>
      <c r="H10" s="20"/>
      <c r="I10" s="20"/>
      <c r="J10" s="42">
        <v>3452</v>
      </c>
      <c r="K10" s="42">
        <v>1</v>
      </c>
      <c r="L10" s="42">
        <v>2</v>
      </c>
      <c r="M10" s="42">
        <v>1.4573468379887726</v>
      </c>
      <c r="N10" s="42">
        <v>0.49817741579871083</v>
      </c>
      <c r="O10" s="14"/>
    </row>
    <row r="11" spans="1:15" ht="39" thickBot="1">
      <c r="A11" s="56" t="s">
        <v>641</v>
      </c>
      <c r="B11" s="28" t="s">
        <v>642</v>
      </c>
      <c r="C11" s="19" t="s">
        <v>201</v>
      </c>
      <c r="D11" s="20" t="s">
        <v>6</v>
      </c>
      <c r="E11" s="20" t="s">
        <v>161</v>
      </c>
      <c r="F11" s="20" t="s">
        <v>7</v>
      </c>
      <c r="G11" s="20" t="s">
        <v>463</v>
      </c>
      <c r="H11" s="20"/>
      <c r="I11" s="20"/>
      <c r="J11" s="42">
        <v>3452</v>
      </c>
      <c r="K11" s="42">
        <v>3</v>
      </c>
      <c r="L11" s="42">
        <v>4</v>
      </c>
      <c r="M11" s="42">
        <v>3.030554317154895</v>
      </c>
      <c r="N11" s="42">
        <v>0.17210681107878953</v>
      </c>
      <c r="O11" s="20"/>
    </row>
    <row r="12" spans="4:11" ht="12.75">
      <c r="D12" s="8"/>
      <c r="J12" s="8"/>
      <c r="K12" s="8"/>
    </row>
    <row r="13" spans="4:11" ht="12.75">
      <c r="D13" s="8"/>
      <c r="J13" s="8"/>
      <c r="K13" s="8"/>
    </row>
    <row r="14" spans="4:11" ht="12.75">
      <c r="D14" s="8"/>
      <c r="J14" s="8"/>
      <c r="K14" s="8"/>
    </row>
    <row r="15" spans="4:11" ht="12.75">
      <c r="D15" s="8"/>
      <c r="J15" s="8"/>
      <c r="K15" s="8"/>
    </row>
    <row r="16" spans="4:11" ht="12.75">
      <c r="D16" s="8"/>
      <c r="J16" s="8"/>
      <c r="K16" s="8"/>
    </row>
    <row r="17" spans="4:11" ht="12.75">
      <c r="D17" s="8"/>
      <c r="J17" s="8"/>
      <c r="K17" s="8"/>
    </row>
    <row r="18" spans="4:11" ht="12.75">
      <c r="D18" s="8"/>
      <c r="J18" s="8"/>
      <c r="K18" s="8"/>
    </row>
    <row r="19" spans="4:11" ht="12.75">
      <c r="D19" s="8"/>
      <c r="J19" s="8"/>
      <c r="K19" s="8"/>
    </row>
    <row r="20" spans="4:11" ht="12.75">
      <c r="D20" s="8"/>
      <c r="J20" s="8"/>
      <c r="K20" s="8"/>
    </row>
    <row r="21" spans="4:11" ht="12.75">
      <c r="D21" s="8"/>
      <c r="J21" s="8"/>
      <c r="K21" s="8"/>
    </row>
    <row r="22" spans="4:11" ht="12.75">
      <c r="D22" s="8"/>
      <c r="J22" s="8"/>
      <c r="K22" s="8"/>
    </row>
    <row r="23" spans="4:11" ht="12.75">
      <c r="D23" s="8"/>
      <c r="J23" s="8"/>
      <c r="K23" s="8"/>
    </row>
    <row r="24" spans="4:11" ht="12.75">
      <c r="D24" s="8"/>
      <c r="J24" s="8"/>
      <c r="K24" s="8"/>
    </row>
    <row r="25" spans="4:11" ht="12.75">
      <c r="D25" s="8"/>
      <c r="J25" s="8"/>
      <c r="K25" s="8"/>
    </row>
    <row r="26" spans="4:11" ht="12.75">
      <c r="D26" s="8"/>
      <c r="J26" s="8"/>
      <c r="K26" s="8"/>
    </row>
    <row r="27" spans="4:11" ht="12.75">
      <c r="D27" s="8"/>
      <c r="J27" s="8"/>
      <c r="K27" s="8"/>
    </row>
    <row r="28" spans="4:11" ht="12.75">
      <c r="D28" s="8"/>
      <c r="J28" s="8"/>
      <c r="K28" s="8"/>
    </row>
    <row r="29" spans="4:11" ht="12.75">
      <c r="D29" s="8"/>
      <c r="J29" s="8"/>
      <c r="K29" s="8"/>
    </row>
    <row r="30" spans="4:11" ht="12.75">
      <c r="D30" s="8"/>
      <c r="J30" s="8"/>
      <c r="K30" s="8"/>
    </row>
    <row r="31" spans="4:11" ht="12.75">
      <c r="D31" s="8"/>
      <c r="J31" s="8"/>
      <c r="K31" s="8"/>
    </row>
    <row r="32" spans="4:11" ht="12.75">
      <c r="D32" s="8"/>
      <c r="J32" s="8"/>
      <c r="K32" s="8"/>
    </row>
    <row r="33" spans="4:11" ht="12.75">
      <c r="D33" s="8"/>
      <c r="J33" s="8"/>
      <c r="K33" s="8"/>
    </row>
    <row r="34" spans="4:11" ht="12.75">
      <c r="D34" s="8"/>
      <c r="J34" s="8"/>
      <c r="K34" s="8"/>
    </row>
    <row r="35" spans="4:11" ht="12.75">
      <c r="D35" s="8"/>
      <c r="J35" s="8"/>
      <c r="K35" s="8"/>
    </row>
    <row r="36" spans="4:11" ht="12.75">
      <c r="D36" s="8"/>
      <c r="J36" s="8"/>
      <c r="K36" s="8"/>
    </row>
    <row r="37" spans="4:11" ht="12.75">
      <c r="D37" s="8"/>
      <c r="J37" s="8"/>
      <c r="K37" s="8"/>
    </row>
    <row r="38" spans="4:11" ht="12.75">
      <c r="D38" s="8"/>
      <c r="J38" s="8"/>
      <c r="K38" s="8"/>
    </row>
    <row r="39" spans="4:11" ht="12.75">
      <c r="D39" s="8"/>
      <c r="J39" s="8"/>
      <c r="K39" s="8"/>
    </row>
    <row r="40" spans="4:11" ht="12.75">
      <c r="D40" s="8"/>
      <c r="J40" s="8"/>
      <c r="K40" s="8"/>
    </row>
    <row r="41" spans="4:11" ht="12.75">
      <c r="D41" s="8"/>
      <c r="J41" s="8"/>
      <c r="K41" s="8"/>
    </row>
    <row r="42" spans="4:11" ht="12.75">
      <c r="D42" s="8"/>
      <c r="J42" s="8"/>
      <c r="K42" s="8"/>
    </row>
    <row r="43" spans="4:11" ht="12.75">
      <c r="D43" s="8"/>
      <c r="J43" s="8"/>
      <c r="K43" s="8"/>
    </row>
    <row r="44" spans="4:11" ht="12.75">
      <c r="D44" s="8"/>
      <c r="J44" s="8"/>
      <c r="K44" s="8"/>
    </row>
    <row r="45" spans="4:11" ht="12.75">
      <c r="D45" s="8"/>
      <c r="J45" s="8"/>
      <c r="K45" s="8"/>
    </row>
    <row r="46" spans="4:11" ht="12.75">
      <c r="D46" s="8"/>
      <c r="J46" s="8"/>
      <c r="K46" s="8"/>
    </row>
    <row r="47" spans="4:11" ht="12.75">
      <c r="D47" s="8"/>
      <c r="J47" s="8"/>
      <c r="K47" s="8"/>
    </row>
    <row r="48" spans="4:11" ht="12.75">
      <c r="D48" s="8"/>
      <c r="J48" s="8"/>
      <c r="K48" s="8"/>
    </row>
    <row r="49" spans="4:11" ht="12.75">
      <c r="D49" s="8"/>
      <c r="J49" s="8"/>
      <c r="K49" s="8"/>
    </row>
    <row r="50" spans="4:11" ht="12.75">
      <c r="D50" s="8"/>
      <c r="J50" s="8"/>
      <c r="K50" s="8"/>
    </row>
    <row r="51" spans="4:11" ht="12.75">
      <c r="D51" s="8"/>
      <c r="J51" s="8"/>
      <c r="K51" s="8"/>
    </row>
    <row r="52" spans="4:11" ht="12.75">
      <c r="D52" s="8"/>
      <c r="J52" s="8"/>
      <c r="K52" s="8"/>
    </row>
    <row r="53" spans="4:11" ht="12.75">
      <c r="D53" s="8"/>
      <c r="J53" s="8"/>
      <c r="K53" s="8"/>
    </row>
    <row r="54" spans="4:11" ht="12.75">
      <c r="D54" s="8"/>
      <c r="J54" s="8"/>
      <c r="K54" s="8"/>
    </row>
    <row r="55" spans="4:11" ht="12.75">
      <c r="D55" s="8"/>
      <c r="J55" s="8"/>
      <c r="K55" s="8"/>
    </row>
    <row r="56" spans="4:11" ht="12.75">
      <c r="D56" s="8"/>
      <c r="J56" s="8"/>
      <c r="K56" s="8"/>
    </row>
    <row r="57" spans="4:11" ht="12.75">
      <c r="D57" s="8"/>
      <c r="J57" s="8"/>
      <c r="K57" s="8"/>
    </row>
    <row r="58" spans="4:11" ht="12.75">
      <c r="D58" s="8"/>
      <c r="J58" s="8"/>
      <c r="K58" s="8"/>
    </row>
    <row r="59" spans="4:11" ht="12.75">
      <c r="D59" s="8"/>
      <c r="J59" s="8"/>
      <c r="K59" s="8"/>
    </row>
    <row r="60" spans="4:11" ht="12.75">
      <c r="D60" s="8"/>
      <c r="J60" s="8"/>
      <c r="K60" s="8"/>
    </row>
    <row r="61" spans="4:11" ht="12.75">
      <c r="D61" s="8"/>
      <c r="J61" s="8"/>
      <c r="K61" s="8"/>
    </row>
    <row r="62" spans="4:11" ht="12.75">
      <c r="D62" s="8"/>
      <c r="J62" s="8"/>
      <c r="K62" s="8"/>
    </row>
    <row r="63" spans="4:11" ht="12.75">
      <c r="D63" s="8"/>
      <c r="J63" s="8"/>
      <c r="K63" s="8"/>
    </row>
    <row r="64" spans="4:11" ht="12.75">
      <c r="D64" s="8"/>
      <c r="J64" s="8"/>
      <c r="K64" s="8"/>
    </row>
    <row r="65" spans="4:11" ht="12.75">
      <c r="D65" s="8"/>
      <c r="J65" s="8"/>
      <c r="K65" s="8"/>
    </row>
    <row r="66" spans="4:11" ht="12.75">
      <c r="D66" s="8"/>
      <c r="J66" s="8"/>
      <c r="K66" s="8"/>
    </row>
    <row r="67" spans="4:11" ht="12.75">
      <c r="D67" s="8"/>
      <c r="J67" s="8"/>
      <c r="K67" s="8"/>
    </row>
    <row r="68" spans="4:11" ht="12.75">
      <c r="D68" s="8"/>
      <c r="J68" s="8"/>
      <c r="K68" s="8"/>
    </row>
    <row r="69" spans="4:11" ht="12.75">
      <c r="D69" s="8"/>
      <c r="J69" s="8"/>
      <c r="K69" s="8"/>
    </row>
    <row r="70" spans="4:11" ht="12.75">
      <c r="D70" s="8"/>
      <c r="J70" s="8"/>
      <c r="K70" s="8"/>
    </row>
    <row r="71" spans="4:11" ht="12.75">
      <c r="D71" s="8"/>
      <c r="J71" s="8"/>
      <c r="K71" s="8"/>
    </row>
    <row r="72" spans="4:11" ht="12.75">
      <c r="D72" s="8"/>
      <c r="J72" s="8"/>
      <c r="K72" s="8"/>
    </row>
    <row r="73" spans="4:11" ht="12.75">
      <c r="D73" s="8"/>
      <c r="J73" s="8"/>
      <c r="K73" s="8"/>
    </row>
    <row r="74" spans="4:11" ht="12.75">
      <c r="D74" s="8"/>
      <c r="J74" s="8"/>
      <c r="K74" s="8"/>
    </row>
    <row r="75" spans="4:11" ht="12.75">
      <c r="D75" s="8"/>
      <c r="J75" s="8"/>
      <c r="K75" s="8"/>
    </row>
    <row r="76" spans="4:11" ht="12.75">
      <c r="D76" s="8"/>
      <c r="J76" s="8"/>
      <c r="K76" s="8"/>
    </row>
    <row r="77" spans="4:11" ht="12.75">
      <c r="D77" s="8"/>
      <c r="J77" s="8"/>
      <c r="K77" s="8"/>
    </row>
    <row r="78" spans="4:11" ht="12.75">
      <c r="D78" s="8"/>
      <c r="J78" s="8"/>
      <c r="K78" s="8"/>
    </row>
    <row r="79" spans="4:11" ht="12.75">
      <c r="D79" s="8"/>
      <c r="J79" s="8"/>
      <c r="K79" s="8"/>
    </row>
    <row r="80" spans="4:11" ht="12.75">
      <c r="D80" s="8"/>
      <c r="J80" s="8"/>
      <c r="K80" s="8"/>
    </row>
    <row r="81" spans="4:11" ht="12.75">
      <c r="D81" s="8"/>
      <c r="J81" s="8"/>
      <c r="K81" s="8"/>
    </row>
    <row r="82" spans="4:11" ht="12.75">
      <c r="D82" s="8"/>
      <c r="J82" s="8"/>
      <c r="K82" s="8"/>
    </row>
    <row r="83" spans="4:11" ht="12.75">
      <c r="D83" s="8"/>
      <c r="J83" s="8"/>
      <c r="K83" s="8"/>
    </row>
    <row r="84" spans="4:11" ht="12.75">
      <c r="D84" s="8"/>
      <c r="J84" s="8"/>
      <c r="K84" s="8"/>
    </row>
    <row r="85" spans="4:11" ht="12.75">
      <c r="D85" s="8"/>
      <c r="J85" s="8"/>
      <c r="K85" s="8"/>
    </row>
    <row r="86" spans="4:11" ht="12.75">
      <c r="D86" s="8"/>
      <c r="J86" s="8"/>
      <c r="K86" s="8"/>
    </row>
    <row r="87" spans="4:11" ht="12.75">
      <c r="D87" s="8"/>
      <c r="J87" s="8"/>
      <c r="K87" s="8"/>
    </row>
    <row r="88" spans="4:11" ht="12.75">
      <c r="D88" s="8"/>
      <c r="J88" s="8"/>
      <c r="K88" s="8"/>
    </row>
    <row r="89" spans="4:11" ht="12.75">
      <c r="D89" s="8"/>
      <c r="J89" s="8"/>
      <c r="K89" s="8"/>
    </row>
    <row r="90" spans="4:11" ht="12.75">
      <c r="D90" s="8"/>
      <c r="J90" s="8"/>
      <c r="K90" s="8"/>
    </row>
    <row r="91" spans="4:15" ht="12.75">
      <c r="D91" s="8"/>
      <c r="J91" s="8"/>
      <c r="K91" s="8"/>
      <c r="O91" s="41"/>
    </row>
    <row r="92" spans="4:15" ht="12.75">
      <c r="D92" s="8"/>
      <c r="J92" s="8"/>
      <c r="K92" s="8"/>
      <c r="O92" s="41"/>
    </row>
    <row r="93" spans="4:15" ht="12.75">
      <c r="D93" s="8"/>
      <c r="J93" s="8"/>
      <c r="K93" s="8"/>
      <c r="O93" s="41"/>
    </row>
    <row r="94" spans="4:15" ht="12.75">
      <c r="D94" s="8"/>
      <c r="J94" s="8"/>
      <c r="K94" s="8"/>
      <c r="O94" s="41"/>
    </row>
    <row r="95" spans="4:15" ht="12.75">
      <c r="D95" s="8"/>
      <c r="J95" s="8"/>
      <c r="K95" s="8"/>
      <c r="O95" s="41"/>
    </row>
    <row r="96" spans="4:15" ht="12.75">
      <c r="D96" s="8"/>
      <c r="J96" s="8"/>
      <c r="K96" s="8"/>
      <c r="O96" s="41"/>
    </row>
    <row r="97" spans="4:15" ht="12.75">
      <c r="D97" s="8"/>
      <c r="J97" s="8"/>
      <c r="K97" s="8"/>
      <c r="O97" s="41"/>
    </row>
    <row r="98" spans="4:15" ht="12.75">
      <c r="D98" s="8"/>
      <c r="J98" s="8"/>
      <c r="K98" s="8"/>
      <c r="O98" s="41"/>
    </row>
    <row r="99" spans="4:15" ht="12.75">
      <c r="D99" s="8"/>
      <c r="J99" s="8"/>
      <c r="K99" s="8"/>
      <c r="O99" s="41"/>
    </row>
    <row r="100" spans="4:15" ht="12.75">
      <c r="D100" s="8"/>
      <c r="J100" s="8"/>
      <c r="K100" s="8"/>
      <c r="O100" s="41"/>
    </row>
    <row r="101" spans="4:15" ht="12.75">
      <c r="D101" s="8"/>
      <c r="J101" s="8"/>
      <c r="K101" s="8"/>
      <c r="O101" s="41"/>
    </row>
    <row r="102" spans="4:15" ht="12.75">
      <c r="D102" s="8"/>
      <c r="J102" s="8"/>
      <c r="K102" s="8"/>
      <c r="O102" s="41"/>
    </row>
    <row r="103" spans="4:15" ht="12.75">
      <c r="D103" s="8"/>
      <c r="J103" s="8"/>
      <c r="K103" s="8"/>
      <c r="O103" s="41"/>
    </row>
    <row r="104" spans="4:15" ht="12.75">
      <c r="D104" s="8"/>
      <c r="J104" s="8"/>
      <c r="K104" s="8"/>
      <c r="O104" s="41"/>
    </row>
    <row r="105" spans="4:15" ht="12.75">
      <c r="D105" s="8"/>
      <c r="J105" s="8"/>
      <c r="K105" s="8"/>
      <c r="O105" s="41"/>
    </row>
    <row r="106" spans="4:15" ht="12.75">
      <c r="D106" s="8"/>
      <c r="J106" s="8"/>
      <c r="K106" s="8"/>
      <c r="O106" s="41"/>
    </row>
    <row r="107" spans="4:15" ht="12.75">
      <c r="D107" s="8"/>
      <c r="J107" s="8"/>
      <c r="K107" s="8"/>
      <c r="O107" s="41"/>
    </row>
    <row r="108" spans="4:15" ht="12.75">
      <c r="D108" s="8"/>
      <c r="J108" s="8"/>
      <c r="K108" s="8"/>
      <c r="O108" s="41"/>
    </row>
    <row r="109" spans="4:15" ht="12.75">
      <c r="D109" s="8"/>
      <c r="J109" s="8"/>
      <c r="K109" s="8"/>
      <c r="O109" s="41"/>
    </row>
    <row r="110" spans="4:15" ht="12.75">
      <c r="D110" s="8"/>
      <c r="J110" s="8"/>
      <c r="K110" s="8"/>
      <c r="O110" s="41"/>
    </row>
    <row r="111" spans="4:15" ht="12.75">
      <c r="D111" s="8"/>
      <c r="J111" s="8"/>
      <c r="K111" s="8"/>
      <c r="O111" s="41"/>
    </row>
    <row r="112" spans="4:15" ht="12.75">
      <c r="D112" s="8"/>
      <c r="J112" s="8"/>
      <c r="K112" s="8"/>
      <c r="O112" s="41"/>
    </row>
    <row r="113" spans="4:15" ht="12.75">
      <c r="D113" s="8"/>
      <c r="J113" s="8"/>
      <c r="K113" s="8"/>
      <c r="O113" s="41"/>
    </row>
    <row r="114" spans="4:15" ht="12.75">
      <c r="D114" s="8"/>
      <c r="J114" s="8"/>
      <c r="K114" s="8"/>
      <c r="O114" s="41"/>
    </row>
    <row r="115" spans="4:15" ht="12.75">
      <c r="D115" s="8"/>
      <c r="J115" s="8"/>
      <c r="K115" s="8"/>
      <c r="O115" s="41"/>
    </row>
    <row r="116" spans="4:15" ht="12.75">
      <c r="D116" s="8"/>
      <c r="J116" s="8"/>
      <c r="K116" s="8"/>
      <c r="O116" s="41"/>
    </row>
    <row r="117" spans="4:15" ht="12.75">
      <c r="D117" s="8"/>
      <c r="J117" s="8"/>
      <c r="K117" s="8"/>
      <c r="O117" s="41"/>
    </row>
    <row r="118" spans="4:15" ht="12.75">
      <c r="D118" s="8"/>
      <c r="J118" s="8"/>
      <c r="K118" s="8"/>
      <c r="O118" s="41"/>
    </row>
    <row r="119" spans="4:15" ht="12.75">
      <c r="D119" s="8"/>
      <c r="J119" s="8"/>
      <c r="K119" s="8"/>
      <c r="O119" s="41"/>
    </row>
    <row r="120" spans="4:15" ht="12.75">
      <c r="D120" s="8"/>
      <c r="J120" s="8"/>
      <c r="K120" s="8"/>
      <c r="O120" s="41"/>
    </row>
    <row r="121" spans="4:15" ht="12.75">
      <c r="D121" s="8"/>
      <c r="J121" s="8"/>
      <c r="K121" s="8"/>
      <c r="O121" s="41"/>
    </row>
    <row r="122" spans="4:15" ht="12.75">
      <c r="D122" s="8"/>
      <c r="J122" s="8"/>
      <c r="K122" s="8"/>
      <c r="O122" s="41"/>
    </row>
    <row r="123" spans="4:15" ht="12.75">
      <c r="D123" s="8"/>
      <c r="J123" s="8"/>
      <c r="K123" s="8"/>
      <c r="O123" s="41"/>
    </row>
    <row r="124" spans="4:15" ht="12.75">
      <c r="D124" s="8"/>
      <c r="J124" s="8"/>
      <c r="K124" s="8"/>
      <c r="O124" s="41"/>
    </row>
    <row r="125" spans="4:15" ht="12.75">
      <c r="D125" s="8"/>
      <c r="J125" s="8"/>
      <c r="K125" s="8"/>
      <c r="O125" s="41"/>
    </row>
    <row r="126" spans="4:15" ht="12.75">
      <c r="D126" s="8"/>
      <c r="J126" s="8"/>
      <c r="K126" s="8"/>
      <c r="O126" s="41"/>
    </row>
    <row r="127" spans="4:15" ht="12.75">
      <c r="D127" s="8"/>
      <c r="J127" s="8"/>
      <c r="K127" s="8"/>
      <c r="O127" s="41"/>
    </row>
    <row r="128" spans="4:15" ht="12.75">
      <c r="D128" s="8"/>
      <c r="J128" s="8"/>
      <c r="K128" s="8"/>
      <c r="O128" s="41"/>
    </row>
    <row r="129" spans="4:15" ht="12.75">
      <c r="D129" s="8"/>
      <c r="J129" s="8"/>
      <c r="K129" s="8"/>
      <c r="O129" s="41"/>
    </row>
    <row r="130" spans="4:15" ht="12.75">
      <c r="D130" s="8"/>
      <c r="J130" s="8"/>
      <c r="K130" s="8"/>
      <c r="O130" s="41"/>
    </row>
    <row r="131" spans="4:15" ht="12.75">
      <c r="D131" s="8"/>
      <c r="J131" s="8"/>
      <c r="K131" s="8"/>
      <c r="O131" s="41"/>
    </row>
    <row r="132" spans="4:15" ht="12.75">
      <c r="D132" s="8"/>
      <c r="J132" s="8"/>
      <c r="K132" s="8"/>
      <c r="O132" s="41"/>
    </row>
    <row r="133" spans="4:15" ht="12.75">
      <c r="D133" s="8"/>
      <c r="J133" s="8"/>
      <c r="K133" s="8"/>
      <c r="O133" s="41"/>
    </row>
    <row r="134" spans="4:15" ht="12.75">
      <c r="D134" s="8"/>
      <c r="J134" s="8"/>
      <c r="K134" s="8"/>
      <c r="O134" s="41"/>
    </row>
    <row r="135" spans="4:15" ht="12.75">
      <c r="D135" s="8"/>
      <c r="J135" s="8"/>
      <c r="K135" s="8"/>
      <c r="O135" s="41"/>
    </row>
    <row r="136" spans="4:15" ht="12.75">
      <c r="D136" s="8"/>
      <c r="J136" s="8"/>
      <c r="K136" s="8"/>
      <c r="O136" s="41"/>
    </row>
    <row r="137" spans="4:15" ht="12.75">
      <c r="D137" s="8"/>
      <c r="J137" s="8"/>
      <c r="K137" s="8"/>
      <c r="O137" s="41"/>
    </row>
    <row r="138" spans="4:15" ht="12.75">
      <c r="D138" s="8"/>
      <c r="J138" s="8"/>
      <c r="K138" s="8"/>
      <c r="O138" s="41"/>
    </row>
    <row r="139" spans="4:15" ht="12.75">
      <c r="D139" s="8"/>
      <c r="J139" s="8"/>
      <c r="K139" s="8"/>
      <c r="O139" s="41"/>
    </row>
    <row r="140" spans="4:15" ht="12.75">
      <c r="D140" s="8"/>
      <c r="J140" s="8"/>
      <c r="K140" s="8"/>
      <c r="O140" s="41"/>
    </row>
    <row r="141" spans="4:15" ht="12.75">
      <c r="D141" s="8"/>
      <c r="J141" s="8"/>
      <c r="K141" s="8"/>
      <c r="O141" s="41"/>
    </row>
    <row r="142" spans="4:15" ht="12.75">
      <c r="D142" s="8"/>
      <c r="J142" s="8"/>
      <c r="K142" s="8"/>
      <c r="O142" s="41"/>
    </row>
    <row r="143" spans="4:15" ht="12.75">
      <c r="D143" s="8"/>
      <c r="J143" s="8"/>
      <c r="K143" s="8"/>
      <c r="O143" s="41"/>
    </row>
    <row r="144" spans="4:15" ht="12.75">
      <c r="D144" s="8"/>
      <c r="J144" s="8"/>
      <c r="K144" s="8"/>
      <c r="O144" s="41"/>
    </row>
    <row r="145" spans="4:15" ht="12.75">
      <c r="D145" s="8"/>
      <c r="J145" s="8"/>
      <c r="K145" s="8"/>
      <c r="O145" s="41"/>
    </row>
    <row r="146" spans="4:15" ht="12.75">
      <c r="D146" s="8"/>
      <c r="J146" s="8"/>
      <c r="K146" s="8"/>
      <c r="O146" s="41"/>
    </row>
    <row r="147" spans="4:15" ht="12.75">
      <c r="D147" s="8"/>
      <c r="J147" s="8"/>
      <c r="K147" s="8"/>
      <c r="O147" s="41"/>
    </row>
    <row r="148" spans="4:15" ht="12.75">
      <c r="D148" s="8"/>
      <c r="J148" s="8"/>
      <c r="K148" s="8"/>
      <c r="O148" s="41"/>
    </row>
    <row r="149" spans="4:15" ht="12.75">
      <c r="D149" s="8"/>
      <c r="J149" s="8"/>
      <c r="K149" s="8"/>
      <c r="O149" s="41"/>
    </row>
    <row r="150" spans="4:15" ht="12.75">
      <c r="D150" s="8"/>
      <c r="J150" s="8"/>
      <c r="K150" s="8"/>
      <c r="O150" s="41"/>
    </row>
    <row r="151" spans="4:15" ht="12.75">
      <c r="D151" s="8"/>
      <c r="J151" s="8"/>
      <c r="K151" s="8"/>
      <c r="O151" s="41"/>
    </row>
    <row r="152" spans="4:15" ht="12.75">
      <c r="D152" s="8"/>
      <c r="J152" s="8"/>
      <c r="K152" s="8"/>
      <c r="O152" s="41"/>
    </row>
    <row r="153" spans="4:15" ht="12.75">
      <c r="D153" s="8"/>
      <c r="J153" s="8"/>
      <c r="K153" s="8"/>
      <c r="O153" s="41"/>
    </row>
    <row r="154" spans="4:15" ht="12.75">
      <c r="D154" s="8"/>
      <c r="J154" s="8"/>
      <c r="K154" s="8"/>
      <c r="O154" s="41"/>
    </row>
    <row r="155" spans="4:15" ht="12.75">
      <c r="D155" s="8"/>
      <c r="J155" s="8"/>
      <c r="K155" s="8"/>
      <c r="O155" s="41"/>
    </row>
    <row r="156" spans="4:15" ht="12.75">
      <c r="D156" s="8"/>
      <c r="J156" s="8"/>
      <c r="K156" s="8"/>
      <c r="O156" s="41"/>
    </row>
    <row r="157" spans="4:15" ht="12.75">
      <c r="D157" s="8"/>
      <c r="J157" s="8"/>
      <c r="K157" s="8"/>
      <c r="O157" s="41"/>
    </row>
    <row r="158" spans="4:15" ht="12.75">
      <c r="D158" s="8"/>
      <c r="J158" s="8"/>
      <c r="K158" s="8"/>
      <c r="O158" s="41"/>
    </row>
    <row r="159" spans="4:15" ht="12.75">
      <c r="D159" s="8"/>
      <c r="J159" s="8"/>
      <c r="K159" s="8"/>
      <c r="O159" s="41"/>
    </row>
    <row r="160" spans="4:15" ht="12.75">
      <c r="D160" s="8"/>
      <c r="J160" s="8"/>
      <c r="K160" s="8"/>
      <c r="O160" s="41"/>
    </row>
    <row r="161" spans="4:15" ht="12.75">
      <c r="D161" s="8"/>
      <c r="J161" s="8"/>
      <c r="K161" s="8"/>
      <c r="O161" s="41"/>
    </row>
    <row r="162" spans="4:15" ht="12.75">
      <c r="D162" s="8"/>
      <c r="J162" s="8"/>
      <c r="K162" s="8"/>
      <c r="O162" s="41"/>
    </row>
    <row r="163" spans="4:15" ht="12.75">
      <c r="D163" s="8"/>
      <c r="J163" s="8"/>
      <c r="K163" s="8"/>
      <c r="O163" s="41"/>
    </row>
    <row r="164" spans="4:15" ht="12.75">
      <c r="D164" s="8"/>
      <c r="J164" s="8"/>
      <c r="K164" s="8"/>
      <c r="O164" s="41"/>
    </row>
    <row r="165" spans="4:15" ht="12.75">
      <c r="D165" s="8"/>
      <c r="J165" s="8"/>
      <c r="K165" s="8"/>
      <c r="O165" s="41"/>
    </row>
    <row r="166" spans="4:15" ht="12.75">
      <c r="D166" s="8"/>
      <c r="J166" s="8"/>
      <c r="K166" s="8"/>
      <c r="O166" s="41"/>
    </row>
    <row r="167" spans="4:15" ht="12.75">
      <c r="D167" s="8"/>
      <c r="J167" s="8"/>
      <c r="K167" s="8"/>
      <c r="O167" s="41"/>
    </row>
    <row r="168" spans="4:15" ht="12.75">
      <c r="D168" s="8"/>
      <c r="J168" s="8"/>
      <c r="K168" s="8"/>
      <c r="O168" s="41"/>
    </row>
    <row r="169" spans="4:15" ht="12.75">
      <c r="D169" s="8"/>
      <c r="J169" s="8"/>
      <c r="K169" s="8"/>
      <c r="O169" s="41"/>
    </row>
    <row r="170" spans="4:15" ht="12.75">
      <c r="D170" s="8"/>
      <c r="J170" s="8"/>
      <c r="K170" s="8"/>
      <c r="O170" s="41"/>
    </row>
    <row r="171" spans="4:15" ht="12.75">
      <c r="D171" s="8"/>
      <c r="J171" s="8"/>
      <c r="K171" s="8"/>
      <c r="O171" s="41"/>
    </row>
    <row r="172" spans="4:15" ht="12.75">
      <c r="D172" s="8"/>
      <c r="J172" s="8"/>
      <c r="K172" s="8"/>
      <c r="O172" s="41"/>
    </row>
    <row r="173" spans="4:15" ht="12.75">
      <c r="D173" s="8"/>
      <c r="J173" s="8"/>
      <c r="K173" s="8"/>
      <c r="O173" s="41"/>
    </row>
    <row r="174" spans="4:15" ht="12.75">
      <c r="D174" s="8"/>
      <c r="J174" s="8"/>
      <c r="K174" s="8"/>
      <c r="O174" s="41"/>
    </row>
    <row r="175" spans="4:15" ht="12.75">
      <c r="D175" s="8"/>
      <c r="J175" s="8"/>
      <c r="K175" s="8"/>
      <c r="O175" s="41"/>
    </row>
    <row r="176" ht="12.75">
      <c r="O176" s="41"/>
    </row>
    <row r="177" ht="12.75">
      <c r="O177" s="41"/>
    </row>
    <row r="178" ht="12.75">
      <c r="O178" s="41"/>
    </row>
    <row r="179" ht="12.75">
      <c r="O179" s="41"/>
    </row>
    <row r="180" ht="12.75">
      <c r="O180" s="41"/>
    </row>
    <row r="181" ht="12.75">
      <c r="O181" s="41"/>
    </row>
    <row r="182" ht="12.75">
      <c r="O182" s="41"/>
    </row>
    <row r="183" ht="12.75">
      <c r="O183" s="41"/>
    </row>
    <row r="184" ht="12.75">
      <c r="O184" s="41"/>
    </row>
    <row r="185" ht="12.75">
      <c r="O185" s="41"/>
    </row>
    <row r="186" ht="12.75">
      <c r="O186" s="41"/>
    </row>
    <row r="187" ht="12.75">
      <c r="O187" s="41"/>
    </row>
    <row r="188" ht="12.75">
      <c r="O188" s="41"/>
    </row>
  </sheetData>
  <mergeCells count="4">
    <mergeCell ref="A8:B8"/>
    <mergeCell ref="A3:B3"/>
    <mergeCell ref="J2:N2"/>
    <mergeCell ref="K3:N3"/>
  </mergeCells>
  <printOptions/>
  <pageMargins left="0.25" right="0.25" top="0.25" bottom="0.17" header="0.25" footer="0.17"/>
  <pageSetup fitToHeight="21"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Teresa Munzi</cp:lastModifiedBy>
  <cp:lastPrinted>2003-05-16T07:51:50Z</cp:lastPrinted>
  <dcterms:created xsi:type="dcterms:W3CDTF">2002-04-08T09:36:06Z</dcterms:created>
  <dcterms:modified xsi:type="dcterms:W3CDTF">2004-09-24T07:09:38Z</dcterms:modified>
  <cp:category/>
  <cp:version/>
  <cp:contentType/>
  <cp:contentStatus/>
</cp:coreProperties>
</file>