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1340" windowHeight="6795" activeTab="0"/>
  </bookViews>
  <sheets>
    <sheet name="Household" sheetId="1" r:id="rId1"/>
    <sheet name="Persons" sheetId="2" r:id="rId2"/>
    <sheet name="Children" sheetId="3" r:id="rId3"/>
  </sheets>
  <definedNames>
    <definedName name="CASENUMa">'Household'!$A$5</definedName>
    <definedName name="CASENUMb">'Household'!$B$5</definedName>
    <definedName name="CASENUMc">'Household'!$C$5:$N$5</definedName>
    <definedName name="COUNTRYa">'Household'!$A$4</definedName>
    <definedName name="COUNTRYb">'Household'!$B$4</definedName>
    <definedName name="COUNTRYc">'Household'!$C$4:$N$4</definedName>
    <definedName name="COUNTRYlab">'Household'!$D$4</definedName>
    <definedName name="CRITERIA" localSheetId="0">'Household'!$V$1</definedName>
    <definedName name="D10a">'Household'!$A$21</definedName>
    <definedName name="D10b">'Household'!$B$21</definedName>
    <definedName name="D10c">'Household'!$C$21:$N$21</definedName>
    <definedName name="D1a">'Household'!$A$12</definedName>
    <definedName name="D1b">'Household'!$B$12</definedName>
    <definedName name="D1c">'Household'!$C$12:$N$12</definedName>
    <definedName name="D22lab">'Household'!$D$34</definedName>
    <definedName name="D2a">'Household'!$A$13</definedName>
    <definedName name="D2b">'Household'!$B$13</definedName>
    <definedName name="D2c">'Household'!$C$13:$N$13</definedName>
    <definedName name="D3a">'Household'!$A$14</definedName>
    <definedName name="D3b">'Household'!$B$14</definedName>
    <definedName name="D3c">'Household'!$C$14:$N$14</definedName>
    <definedName name="D4a">'Household'!$A$15</definedName>
    <definedName name="D5a">'Household'!$A$16</definedName>
    <definedName name="D5lab">'Household'!$D$16</definedName>
    <definedName name="D6a">'Household'!$A$17</definedName>
    <definedName name="D7a">'Household'!$A$18</definedName>
    <definedName name="D7lab">'Household'!$D$18</definedName>
    <definedName name="D8a">'Household'!$A$19</definedName>
    <definedName name="DEFLATEa">'Household'!$A$7</definedName>
    <definedName name="DEFLATEb">'Household'!$B$7</definedName>
    <definedName name="DEFLATEc">'Household'!$C$7:$N$7</definedName>
    <definedName name="HWEIGHTa">'Household'!$A$6</definedName>
    <definedName name="HWEIGHTb">'Household'!$B$6</definedName>
    <definedName name="HWEIGHTc">'Household'!$C$6:$N$6</definedName>
    <definedName name="MARRIEDa">'Household'!$A$11</definedName>
    <definedName name="MARRIEDb">'Household'!$B$11</definedName>
    <definedName name="MARRIEDc">'Household'!$C$11:$N$11</definedName>
    <definedName name="MARRIEDlab">'Household'!$D$11</definedName>
    <definedName name="OLE_LINK1" localSheetId="1">'Persons'!#REF!</definedName>
    <definedName name="PACTIVlab">'Persons'!$D$20</definedName>
    <definedName name="PDISABLlab">'Persons'!$D$28</definedName>
    <definedName name="PEDUClab">'Persons'!$D$17</definedName>
    <definedName name="PETHNATlab">'Persons'!$D$15</definedName>
    <definedName name="PIMMIGRlab">'Persons'!$D$16</definedName>
    <definedName name="PINDlab">'Persons'!$D$22</definedName>
    <definedName name="PLFSlab">'Persons'!$D$19</definedName>
    <definedName name="PMARTlab">'Persons'!$D$13</definedName>
    <definedName name="POCClab">'Persons'!$D$21</definedName>
    <definedName name="PRElab">'Persons'!$D$14</definedName>
    <definedName name="_xlnm.Print_Area" localSheetId="2">'Children'!$A$1:$I$11</definedName>
    <definedName name="_xlnm.Print_Area" localSheetId="0">'Household'!$A$1:$O$175</definedName>
    <definedName name="_xlnm.Print_Area" localSheetId="1">'Persons'!$A$1:$I$53</definedName>
    <definedName name="_xlnm.Print_Titles" localSheetId="0">'Household'!$1:$1</definedName>
    <definedName name="PSEXlab">'Persons'!$D$12</definedName>
    <definedName name="PTOCClab">'Persons'!$D$18</definedName>
    <definedName name="PTYPEWKlab">'Persons'!$D$23</definedName>
  </definedNames>
  <calcPr fullCalcOnLoad="1"/>
</workbook>
</file>

<file path=xl/comments1.xml><?xml version="1.0" encoding="utf-8"?>
<comments xmlns="http://schemas.openxmlformats.org/spreadsheetml/2006/main">
  <authors>
    <author>munzi</author>
  </authors>
  <commentList>
    <comment ref="M6" authorId="0">
      <text>
        <r>
          <rPr>
            <sz val="8"/>
            <rFont val="Tahoma"/>
            <family val="0"/>
          </rPr>
          <t>Not weighted.</t>
        </r>
      </text>
    </comment>
    <comment ref="N6" authorId="0">
      <text>
        <r>
          <rPr>
            <sz val="8"/>
            <rFont val="Tahoma"/>
            <family val="0"/>
          </rPr>
          <t>Not weighted.</t>
        </r>
      </text>
    </comment>
  </commentList>
</comments>
</file>

<file path=xl/comments2.xml><?xml version="1.0" encoding="utf-8"?>
<comments xmlns="http://schemas.openxmlformats.org/spreadsheetml/2006/main">
  <authors>
    <author>munzi</author>
  </authors>
  <commentList>
    <comment ref="M7" authorId="0">
      <text>
        <r>
          <rPr>
            <sz val="8"/>
            <rFont val="Tahoma"/>
            <family val="0"/>
          </rPr>
          <t>Not weighted.</t>
        </r>
      </text>
    </comment>
    <comment ref="N7" authorId="0">
      <text>
        <r>
          <rPr>
            <sz val="8"/>
            <rFont val="Tahoma"/>
            <family val="0"/>
          </rPr>
          <t>Not weighted.</t>
        </r>
      </text>
    </comment>
  </commentList>
</comments>
</file>

<file path=xl/comments3.xml><?xml version="1.0" encoding="utf-8"?>
<comments xmlns="http://schemas.openxmlformats.org/spreadsheetml/2006/main">
  <authors>
    <author>munzi</author>
  </authors>
  <commentList>
    <comment ref="M7" authorId="0">
      <text>
        <r>
          <rPr>
            <sz val="8"/>
            <rFont val="Tahoma"/>
            <family val="0"/>
          </rPr>
          <t>Not weighted.</t>
        </r>
      </text>
    </comment>
    <comment ref="N7" authorId="0">
      <text>
        <r>
          <rPr>
            <sz val="8"/>
            <rFont val="Tahoma"/>
            <family val="0"/>
          </rPr>
          <t>Not weighted.</t>
        </r>
      </text>
    </comment>
  </commentList>
</comments>
</file>

<file path=xl/sharedStrings.xml><?xml version="1.0" encoding="utf-8"?>
<sst xmlns="http://schemas.openxmlformats.org/spreadsheetml/2006/main" count="1390" uniqueCount="794">
  <si>
    <r>
      <t>PUNEMP = {[(</t>
    </r>
    <r>
      <rPr>
        <i/>
        <sz val="10"/>
        <rFont val="Arial"/>
        <family val="2"/>
      </rPr>
      <t>p052320*p052330</t>
    </r>
    <r>
      <rPr>
        <sz val="10"/>
        <rFont val="Arial"/>
        <family val="2"/>
      </rPr>
      <t xml:space="preserve"> if p050330&lt;=14 + p522320 if p052330=97) </t>
    </r>
    <r>
      <rPr>
        <b/>
        <sz val="10"/>
        <rFont val="Arial"/>
        <family val="2"/>
      </rPr>
      <t xml:space="preserve">if </t>
    </r>
    <r>
      <rPr>
        <b/>
        <i/>
        <sz val="10"/>
        <rFont val="Arial"/>
        <family val="2"/>
      </rPr>
      <t>p052310</t>
    </r>
    <r>
      <rPr>
        <b/>
        <sz val="10"/>
        <rFont val="Arial"/>
        <family val="2"/>
      </rPr>
      <t>=1</t>
    </r>
    <r>
      <rPr>
        <sz val="10"/>
        <rFont val="Arial"/>
        <family val="2"/>
      </rPr>
      <t>] + [</t>
    </r>
    <r>
      <rPr>
        <i/>
        <sz val="10"/>
        <rFont val="Arial"/>
        <family val="2"/>
      </rPr>
      <t>p052380*p052390</t>
    </r>
    <r>
      <rPr>
        <sz val="10"/>
        <rFont val="Arial"/>
        <family val="2"/>
      </rPr>
      <t xml:space="preserve"> if </t>
    </r>
    <r>
      <rPr>
        <i/>
        <sz val="10"/>
        <rFont val="Arial"/>
        <family val="2"/>
      </rPr>
      <t>p052390</t>
    </r>
    <r>
      <rPr>
        <sz val="10"/>
        <rFont val="Arial"/>
        <family val="2"/>
      </rPr>
      <t xml:space="preserve">&lt;=14 + </t>
    </r>
    <r>
      <rPr>
        <i/>
        <sz val="10"/>
        <rFont val="Arial"/>
        <family val="2"/>
      </rPr>
      <t>p052380</t>
    </r>
    <r>
      <rPr>
        <sz val="10"/>
        <rFont val="Arial"/>
        <family val="2"/>
      </rPr>
      <t xml:space="preserve"> if p052390=97] + [</t>
    </r>
    <r>
      <rPr>
        <i/>
        <sz val="10"/>
        <rFont val="Arial"/>
        <family val="2"/>
      </rPr>
      <t xml:space="preserve">p052410*p052420 </t>
    </r>
    <r>
      <rPr>
        <sz val="10"/>
        <rFont val="Arial"/>
        <family val="2"/>
      </rPr>
      <t xml:space="preserve">if </t>
    </r>
    <r>
      <rPr>
        <i/>
        <sz val="10"/>
        <rFont val="Arial"/>
        <family val="2"/>
      </rPr>
      <t>p052420</t>
    </r>
    <r>
      <rPr>
        <sz val="10"/>
        <rFont val="Arial"/>
        <family val="2"/>
      </rPr>
      <t xml:space="preserve">&lt;=14 + </t>
    </r>
    <r>
      <rPr>
        <i/>
        <sz val="10"/>
        <rFont val="Arial"/>
        <family val="2"/>
      </rPr>
      <t>p052410</t>
    </r>
    <r>
      <rPr>
        <sz val="10"/>
        <rFont val="Arial"/>
        <family val="2"/>
      </rPr>
      <t xml:space="preserve"> if </t>
    </r>
    <r>
      <rPr>
        <i/>
        <sz val="10"/>
        <rFont val="Arial"/>
        <family val="2"/>
      </rPr>
      <t>p052420</t>
    </r>
    <r>
      <rPr>
        <sz val="10"/>
        <rFont val="Arial"/>
        <family val="2"/>
      </rPr>
      <t>=97] + [</t>
    </r>
    <r>
      <rPr>
        <i/>
        <sz val="10"/>
        <rFont val="Arial"/>
        <family val="2"/>
      </rPr>
      <t>p052440*p052450</t>
    </r>
    <r>
      <rPr>
        <sz val="10"/>
        <rFont val="Arial"/>
        <family val="2"/>
      </rPr>
      <t xml:space="preserve"> if </t>
    </r>
    <r>
      <rPr>
        <i/>
        <sz val="10"/>
        <rFont val="Arial"/>
        <family val="2"/>
      </rPr>
      <t>p052450</t>
    </r>
    <r>
      <rPr>
        <sz val="10"/>
        <rFont val="Arial"/>
        <family val="2"/>
      </rPr>
      <t xml:space="preserve">&lt;=14 + </t>
    </r>
    <r>
      <rPr>
        <i/>
        <sz val="10"/>
        <rFont val="Arial"/>
        <family val="2"/>
      </rPr>
      <t>p052440</t>
    </r>
    <r>
      <rPr>
        <sz val="10"/>
        <rFont val="Arial"/>
        <family val="2"/>
      </rPr>
      <t xml:space="preserve"> if </t>
    </r>
    <r>
      <rPr>
        <i/>
        <sz val="10"/>
        <rFont val="Arial"/>
        <family val="2"/>
      </rPr>
      <t>p052450</t>
    </r>
    <r>
      <rPr>
        <sz val="10"/>
        <rFont val="Arial"/>
        <family val="2"/>
      </rPr>
      <t xml:space="preserve">=97] if </t>
    </r>
    <r>
      <rPr>
        <i/>
        <sz val="10"/>
        <rFont val="Arial"/>
        <family val="2"/>
      </rPr>
      <t>p052300</t>
    </r>
    <r>
      <rPr>
        <sz val="10"/>
        <rFont val="Arial"/>
        <family val="2"/>
      </rPr>
      <t xml:space="preserve">=1},
where </t>
    </r>
    <r>
      <rPr>
        <i/>
        <sz val="10"/>
        <rFont val="Arial"/>
        <family val="2"/>
      </rPr>
      <t>p052300</t>
    </r>
    <r>
      <rPr>
        <sz val="10"/>
        <rFont val="Arial"/>
        <family val="2"/>
      </rPr>
      <t xml:space="preserve"> = did you in 1997 receive any unemployment benefit? [1: yes] </t>
    </r>
    <r>
      <rPr>
        <i/>
        <sz val="10"/>
        <rFont val="Arial"/>
        <family val="2"/>
      </rPr>
      <t>(V586 - haben Sie persönlich im Jahr 1997 Unterstützungen aufgrund von Arbeitslosigkeit erhalten?)</t>
    </r>
    <r>
      <rPr>
        <sz val="10"/>
        <rFont val="Arial"/>
        <family val="2"/>
      </rPr>
      <t xml:space="preserve">,
</t>
    </r>
    <r>
      <rPr>
        <i/>
        <sz val="10"/>
        <rFont val="Arial"/>
        <family val="2"/>
      </rPr>
      <t>p052310</t>
    </r>
    <r>
      <rPr>
        <sz val="10"/>
        <rFont val="Arial"/>
        <family val="2"/>
      </rPr>
      <t xml:space="preserve"> = did you receive unemployment insurance benefit? [1: yes] </t>
    </r>
    <r>
      <rPr>
        <i/>
        <sz val="10"/>
        <rFont val="Arial"/>
        <family val="2"/>
      </rPr>
      <t>(V587 - haben Sie persönlich im Jahr 1997 Arbeitslosengeld erhalten?)</t>
    </r>
    <r>
      <rPr>
        <sz val="10"/>
        <rFont val="Arial"/>
        <family val="2"/>
      </rPr>
      <t xml:space="preserve">,
</t>
    </r>
    <r>
      <rPr>
        <i/>
        <sz val="10"/>
        <rFont val="Arial"/>
        <family val="2"/>
      </rPr>
      <t>p052320</t>
    </r>
    <r>
      <rPr>
        <sz val="10"/>
        <rFont val="Arial"/>
        <family val="2"/>
      </rPr>
      <t xml:space="preserve"> = average monthly amount or lumpsum in NC </t>
    </r>
    <r>
      <rPr>
        <i/>
        <sz val="10"/>
        <rFont val="Arial"/>
        <family val="2"/>
      </rPr>
      <t>(V588 - Durchschnittsbetrag pro Monat)</t>
    </r>
    <r>
      <rPr>
        <sz val="10"/>
        <rFont val="Arial"/>
        <family val="2"/>
      </rPr>
      <t xml:space="preserve">,
</t>
    </r>
    <r>
      <rPr>
        <i/>
        <sz val="10"/>
        <rFont val="Arial"/>
        <family val="2"/>
      </rPr>
      <t>p052330</t>
    </r>
    <r>
      <rPr>
        <sz val="10"/>
        <rFont val="Arial"/>
        <family val="2"/>
      </rPr>
      <t xml:space="preserve"> = for how many months received during 1997 </t>
    </r>
    <r>
      <rPr>
        <i/>
        <sz val="10"/>
        <rFont val="Arial"/>
        <family val="2"/>
      </rPr>
      <t>(V589 - Monatsanzahl)</t>
    </r>
    <r>
      <rPr>
        <sz val="10"/>
        <rFont val="Arial"/>
        <family val="2"/>
      </rPr>
      <t xml:space="preserve">,
</t>
    </r>
    <r>
      <rPr>
        <i/>
        <sz val="10"/>
        <rFont val="Arial"/>
        <family val="2"/>
      </rPr>
      <t>p052380</t>
    </r>
    <r>
      <rPr>
        <sz val="10"/>
        <rFont val="Arial"/>
        <family val="2"/>
      </rPr>
      <t xml:space="preserve"> = average monthly amount or lumpsum of (re)training allowance in NC </t>
    </r>
    <r>
      <rPr>
        <i/>
        <sz val="10"/>
        <rFont val="Arial"/>
        <family val="2"/>
      </rPr>
      <t>(V594 - Beihilfe aus der Arbeitsmarktverwaltung, Durchschnittsbetrag pro Monat)</t>
    </r>
    <r>
      <rPr>
        <sz val="10"/>
        <rFont val="Arial"/>
        <family val="2"/>
      </rPr>
      <t xml:space="preserve">,
</t>
    </r>
    <r>
      <rPr>
        <i/>
        <sz val="10"/>
        <rFont val="Arial"/>
        <family val="2"/>
      </rPr>
      <t>p052390</t>
    </r>
    <r>
      <rPr>
        <sz val="10"/>
        <rFont val="Arial"/>
        <family val="2"/>
      </rPr>
      <t xml:space="preserve"> = for how many months received during 1997 </t>
    </r>
    <r>
      <rPr>
        <i/>
        <sz val="10"/>
        <rFont val="Arial"/>
        <family val="2"/>
      </rPr>
      <t>(V595 - Monatsanzahl)</t>
    </r>
    <r>
      <rPr>
        <sz val="10"/>
        <rFont val="Arial"/>
        <family val="2"/>
      </rPr>
      <t xml:space="preserve">,
</t>
    </r>
    <r>
      <rPr>
        <i/>
        <sz val="10"/>
        <rFont val="Arial"/>
        <family val="2"/>
      </rPr>
      <t>p052410</t>
    </r>
    <r>
      <rPr>
        <sz val="10"/>
        <rFont val="Arial"/>
        <family val="2"/>
      </rPr>
      <t xml:space="preserve"> = average monthly amount or lumpsum of placement/resettlement benefits in NC </t>
    </r>
    <r>
      <rPr>
        <i/>
        <sz val="10"/>
        <rFont val="Arial"/>
        <family val="2"/>
      </rPr>
      <t>(V597 - Sonderunterstützung, Durchschnittsbetrag pro Monat)</t>
    </r>
    <r>
      <rPr>
        <sz val="10"/>
        <rFont val="Arial"/>
        <family val="2"/>
      </rPr>
      <t xml:space="preserve">,
</t>
    </r>
    <r>
      <rPr>
        <i/>
        <sz val="10"/>
        <rFont val="Arial"/>
        <family val="2"/>
      </rPr>
      <t>p052420</t>
    </r>
    <r>
      <rPr>
        <sz val="10"/>
        <rFont val="Arial"/>
        <family val="2"/>
      </rPr>
      <t xml:space="preserve"> = for how many months received during 1997 </t>
    </r>
    <r>
      <rPr>
        <i/>
        <sz val="10"/>
        <rFont val="Arial"/>
        <family val="2"/>
      </rPr>
      <t>(V598 - Monatsanzahl)</t>
    </r>
    <r>
      <rPr>
        <sz val="10"/>
        <rFont val="Arial"/>
        <family val="2"/>
      </rPr>
      <t xml:space="preserve">,
</t>
    </r>
    <r>
      <rPr>
        <i/>
        <sz val="10"/>
        <rFont val="Arial"/>
        <family val="2"/>
      </rPr>
      <t>p052440</t>
    </r>
    <r>
      <rPr>
        <sz val="10"/>
        <rFont val="Arial"/>
        <family val="2"/>
      </rPr>
      <t xml:space="preserve"> = average monthly amount or lumpsum of other unemployment benefits in NC </t>
    </r>
    <r>
      <rPr>
        <i/>
        <sz val="10"/>
        <rFont val="Arial"/>
        <family val="2"/>
      </rPr>
      <t>(V600 - sonstige Unterstützungen aufgrund von Arbeitslosigkeit, Durchschnittsbetrag pro Monat)</t>
    </r>
    <r>
      <rPr>
        <sz val="10"/>
        <rFont val="Arial"/>
        <family val="2"/>
      </rPr>
      <t xml:space="preserve">,
</t>
    </r>
    <r>
      <rPr>
        <i/>
        <sz val="10"/>
        <rFont val="Arial"/>
        <family val="2"/>
      </rPr>
      <t>p052450</t>
    </r>
    <r>
      <rPr>
        <sz val="10"/>
        <rFont val="Arial"/>
        <family val="2"/>
      </rPr>
      <t xml:space="preserve"> = for how many months received during 1997 </t>
    </r>
    <r>
      <rPr>
        <i/>
        <sz val="10"/>
        <rFont val="Arial"/>
        <family val="2"/>
      </rPr>
      <t>(V601 - Monatsanzahl)</t>
    </r>
    <r>
      <rPr>
        <sz val="10"/>
        <rFont val="Arial"/>
        <family val="2"/>
      </rPr>
      <t>.</t>
    </r>
  </si>
  <si>
    <r>
      <t>PPRVPEN = [(</t>
    </r>
    <r>
      <rPr>
        <i/>
        <sz val="10"/>
        <rFont val="Arial"/>
        <family val="2"/>
      </rPr>
      <t>p052510*p052520</t>
    </r>
    <r>
      <rPr>
        <sz val="10"/>
        <rFont val="Arial"/>
        <family val="2"/>
      </rPr>
      <t xml:space="preserve"> if </t>
    </r>
    <r>
      <rPr>
        <i/>
        <sz val="10"/>
        <rFont val="Arial"/>
        <family val="2"/>
      </rPr>
      <t>p052520</t>
    </r>
    <r>
      <rPr>
        <sz val="10"/>
        <rFont val="Arial"/>
        <family val="2"/>
      </rPr>
      <t xml:space="preserve">&lt;=14 + </t>
    </r>
    <r>
      <rPr>
        <i/>
        <sz val="10"/>
        <rFont val="Arial"/>
        <family val="2"/>
      </rPr>
      <t>p052510</t>
    </r>
    <r>
      <rPr>
        <sz val="10"/>
        <rFont val="Arial"/>
        <family val="2"/>
      </rPr>
      <t xml:space="preserve"> if </t>
    </r>
    <r>
      <rPr>
        <i/>
        <sz val="10"/>
        <rFont val="Arial"/>
        <family val="2"/>
      </rPr>
      <t>p052520</t>
    </r>
    <r>
      <rPr>
        <sz val="10"/>
        <rFont val="Arial"/>
        <family val="2"/>
      </rPr>
      <t xml:space="preserve">=97) </t>
    </r>
    <r>
      <rPr>
        <b/>
        <sz val="10"/>
        <rFont val="Arial"/>
        <family val="2"/>
      </rPr>
      <t xml:space="preserve">if </t>
    </r>
    <r>
      <rPr>
        <b/>
        <i/>
        <sz val="10"/>
        <rFont val="Arial"/>
        <family val="2"/>
      </rPr>
      <t>p052500</t>
    </r>
    <r>
      <rPr>
        <b/>
        <sz val="10"/>
        <rFont val="Arial"/>
        <family val="2"/>
      </rPr>
      <t>=1</t>
    </r>
    <r>
      <rPr>
        <sz val="10"/>
        <rFont val="Arial"/>
        <family val="2"/>
      </rPr>
      <t>] + [(</t>
    </r>
    <r>
      <rPr>
        <i/>
        <sz val="10"/>
        <rFont val="Arial"/>
        <family val="2"/>
      </rPr>
      <t>p052700*p052710</t>
    </r>
    <r>
      <rPr>
        <sz val="10"/>
        <rFont val="Arial"/>
        <family val="2"/>
      </rPr>
      <t xml:space="preserve"> if </t>
    </r>
    <r>
      <rPr>
        <i/>
        <sz val="10"/>
        <rFont val="Arial"/>
        <family val="2"/>
      </rPr>
      <t>p052710</t>
    </r>
    <r>
      <rPr>
        <sz val="10"/>
        <rFont val="Arial"/>
        <family val="2"/>
      </rPr>
      <t xml:space="preserve">&lt;=14 + </t>
    </r>
    <r>
      <rPr>
        <i/>
        <sz val="10"/>
        <rFont val="Arial"/>
        <family val="2"/>
      </rPr>
      <t xml:space="preserve">p052700 </t>
    </r>
    <r>
      <rPr>
        <sz val="10"/>
        <rFont val="Arial"/>
        <family val="2"/>
      </rPr>
      <t xml:space="preserve">if </t>
    </r>
    <r>
      <rPr>
        <i/>
        <sz val="10"/>
        <rFont val="Arial"/>
        <family val="2"/>
      </rPr>
      <t>p052710</t>
    </r>
    <r>
      <rPr>
        <sz val="10"/>
        <rFont val="Arial"/>
        <family val="2"/>
      </rPr>
      <t xml:space="preserve">=97) </t>
    </r>
    <r>
      <rPr>
        <b/>
        <sz val="10"/>
        <rFont val="Arial"/>
        <family val="2"/>
      </rPr>
      <t xml:space="preserve">if </t>
    </r>
    <r>
      <rPr>
        <b/>
        <i/>
        <sz val="10"/>
        <rFont val="Arial"/>
        <family val="2"/>
      </rPr>
      <t>p052690</t>
    </r>
    <r>
      <rPr>
        <b/>
        <sz val="10"/>
        <rFont val="Arial"/>
        <family val="2"/>
      </rPr>
      <t>=1</t>
    </r>
    <r>
      <rPr>
        <sz val="10"/>
        <rFont val="Arial"/>
        <family val="2"/>
      </rPr>
      <t xml:space="preserve">],
where </t>
    </r>
    <r>
      <rPr>
        <i/>
        <sz val="10"/>
        <rFont val="Arial"/>
        <family val="2"/>
      </rPr>
      <t>p052500</t>
    </r>
    <r>
      <rPr>
        <sz val="10"/>
        <rFont val="Arial"/>
        <family val="2"/>
      </rPr>
      <t xml:space="preserve"> = did you receive supplementary old-age pension (2nd pillar)? [1: yes] </t>
    </r>
    <r>
      <rPr>
        <i/>
        <sz val="10"/>
        <rFont val="Arial"/>
        <family val="2"/>
      </rPr>
      <t>(V609 - haben Sie persönlich im Jahr 1997 Firmenpension erhalten?</t>
    </r>
    <r>
      <rPr>
        <sz val="10"/>
        <rFont val="Arial"/>
        <family val="2"/>
      </rPr>
      <t xml:space="preserve">,
</t>
    </r>
    <r>
      <rPr>
        <i/>
        <sz val="10"/>
        <rFont val="Arial"/>
        <family val="2"/>
      </rPr>
      <t>p052510</t>
    </r>
    <r>
      <rPr>
        <sz val="10"/>
        <rFont val="Arial"/>
        <family val="2"/>
      </rPr>
      <t xml:space="preserve"> = average monthly amount or lumpsum in NC </t>
    </r>
    <r>
      <rPr>
        <i/>
        <sz val="10"/>
        <rFont val="Arial"/>
        <family val="2"/>
      </rPr>
      <t>(V610 - Durchschnittsbetrag pro Monat)</t>
    </r>
    <r>
      <rPr>
        <sz val="10"/>
        <rFont val="Arial"/>
        <family val="2"/>
      </rPr>
      <t xml:space="preserve">,
</t>
    </r>
    <r>
      <rPr>
        <i/>
        <sz val="10"/>
        <rFont val="Arial"/>
        <family val="2"/>
      </rPr>
      <t>p052520</t>
    </r>
    <r>
      <rPr>
        <sz val="10"/>
        <rFont val="Arial"/>
        <family val="2"/>
      </rPr>
      <t xml:space="preserve"> = for how many months received during 1997 </t>
    </r>
    <r>
      <rPr>
        <i/>
        <sz val="10"/>
        <rFont val="Arial"/>
        <family val="2"/>
      </rPr>
      <t>(V611 - Monatsanzahl)</t>
    </r>
    <r>
      <rPr>
        <sz val="10"/>
        <rFont val="Arial"/>
        <family val="2"/>
      </rPr>
      <t xml:space="preserve">,
</t>
    </r>
    <r>
      <rPr>
        <i/>
        <sz val="10"/>
        <rFont val="Arial"/>
        <family val="2"/>
      </rPr>
      <t>p052690</t>
    </r>
    <r>
      <rPr>
        <sz val="10"/>
        <rFont val="Arial"/>
        <family val="2"/>
      </rPr>
      <t xml:space="preserve"> = did you receive supplementary widows pension (2nd pillar) [1: yes] </t>
    </r>
    <r>
      <rPr>
        <i/>
        <sz val="10"/>
        <rFont val="Arial"/>
        <family val="2"/>
      </rPr>
      <t>(V626 -  haben Sie persönlich im Jahr 1997 Firmenpension als Witwe/Witwer erhalten?)</t>
    </r>
    <r>
      <rPr>
        <sz val="10"/>
        <rFont val="Arial"/>
        <family val="2"/>
      </rPr>
      <t xml:space="preserve">,
</t>
    </r>
    <r>
      <rPr>
        <i/>
        <sz val="10"/>
        <rFont val="Arial"/>
        <family val="2"/>
      </rPr>
      <t>p052700</t>
    </r>
    <r>
      <rPr>
        <sz val="10"/>
        <rFont val="Arial"/>
        <family val="2"/>
      </rPr>
      <t xml:space="preserve"> = amount of support received during 1997 in NC </t>
    </r>
    <r>
      <rPr>
        <i/>
        <sz val="10"/>
        <rFont val="Arial"/>
        <family val="2"/>
      </rPr>
      <t>(V627 - Durchschnittsbetrag pro Monat)</t>
    </r>
    <r>
      <rPr>
        <sz val="10"/>
        <rFont val="Arial"/>
        <family val="2"/>
      </rPr>
      <t xml:space="preserve">,
</t>
    </r>
    <r>
      <rPr>
        <i/>
        <sz val="10"/>
        <rFont val="Arial"/>
        <family val="2"/>
      </rPr>
      <t>p052710</t>
    </r>
    <r>
      <rPr>
        <sz val="10"/>
        <rFont val="Arial"/>
        <family val="2"/>
      </rPr>
      <t xml:space="preserve"> = for how many months received during 1997 </t>
    </r>
    <r>
      <rPr>
        <i/>
        <sz val="10"/>
        <rFont val="Arial"/>
        <family val="2"/>
      </rPr>
      <t>(V628 - Monatsanzahl)</t>
    </r>
    <r>
      <rPr>
        <sz val="10"/>
        <rFont val="Arial"/>
        <family val="2"/>
      </rPr>
      <t>.</t>
    </r>
  </si>
  <si>
    <r>
      <t xml:space="preserve">PSLOT1 = 1 if </t>
    </r>
    <r>
      <rPr>
        <i/>
        <sz val="10"/>
        <rFont val="Arial"/>
        <family val="2"/>
      </rPr>
      <t>p051890</t>
    </r>
    <r>
      <rPr>
        <sz val="10"/>
        <rFont val="Arial"/>
        <family val="2"/>
      </rPr>
      <t xml:space="preserve">~&gt;0 &amp; </t>
    </r>
    <r>
      <rPr>
        <i/>
        <sz val="10"/>
        <rFont val="Arial"/>
        <family val="2"/>
      </rPr>
      <t>p051920</t>
    </r>
    <r>
      <rPr>
        <sz val="10"/>
        <rFont val="Arial"/>
        <family val="2"/>
      </rPr>
      <t xml:space="preserve">~&gt;0 &amp; </t>
    </r>
    <r>
      <rPr>
        <i/>
        <sz val="10"/>
        <rFont val="Arial"/>
        <family val="2"/>
      </rPr>
      <t>p060050</t>
    </r>
    <r>
      <rPr>
        <sz val="10"/>
        <rFont val="Arial"/>
        <family val="2"/>
      </rPr>
      <t xml:space="preserve">&gt;=3,
PSLOT1 = 2 if </t>
    </r>
    <r>
      <rPr>
        <i/>
        <sz val="10"/>
        <rFont val="Arial"/>
        <family val="2"/>
      </rPr>
      <t>p051890</t>
    </r>
    <r>
      <rPr>
        <sz val="10"/>
        <rFont val="Arial"/>
        <family val="2"/>
      </rPr>
      <t xml:space="preserve">~&gt;0 &amp; </t>
    </r>
    <r>
      <rPr>
        <i/>
        <sz val="10"/>
        <rFont val="Arial"/>
        <family val="2"/>
      </rPr>
      <t>p051920</t>
    </r>
    <r>
      <rPr>
        <sz val="10"/>
        <rFont val="Arial"/>
        <family val="2"/>
      </rPr>
      <t>~&gt;0 &amp;</t>
    </r>
    <r>
      <rPr>
        <i/>
        <sz val="10"/>
        <rFont val="Arial"/>
        <family val="2"/>
      </rPr>
      <t xml:space="preserve"> p060050</t>
    </r>
    <r>
      <rPr>
        <sz val="10"/>
        <rFont val="Arial"/>
        <family val="2"/>
      </rPr>
      <t xml:space="preserve">~&gt;=3 &amp; </t>
    </r>
    <r>
      <rPr>
        <i/>
        <sz val="10"/>
        <rFont val="Arial"/>
        <family val="2"/>
      </rPr>
      <t>p051880&gt;0</t>
    </r>
    <r>
      <rPr>
        <sz val="10"/>
        <rFont val="Arial"/>
        <family val="2"/>
      </rPr>
      <t xml:space="preserve">,
PSLOT1 = 3 if </t>
    </r>
    <r>
      <rPr>
        <i/>
        <sz val="10"/>
        <rFont val="Arial"/>
        <family val="2"/>
      </rPr>
      <t>p051890</t>
    </r>
    <r>
      <rPr>
        <sz val="10"/>
        <rFont val="Arial"/>
        <family val="2"/>
      </rPr>
      <t xml:space="preserve">~&gt;0 &amp; </t>
    </r>
    <r>
      <rPr>
        <i/>
        <sz val="10"/>
        <rFont val="Arial"/>
        <family val="2"/>
      </rPr>
      <t>p051920</t>
    </r>
    <r>
      <rPr>
        <sz val="10"/>
        <rFont val="Arial"/>
        <family val="2"/>
      </rPr>
      <t xml:space="preserve">~&gt;0 &amp; </t>
    </r>
    <r>
      <rPr>
        <i/>
        <sz val="10"/>
        <rFont val="Arial"/>
        <family val="2"/>
      </rPr>
      <t>p060050</t>
    </r>
    <r>
      <rPr>
        <sz val="10"/>
        <rFont val="Arial"/>
        <family val="2"/>
      </rPr>
      <t xml:space="preserve">~&gt;=3 &amp; </t>
    </r>
    <r>
      <rPr>
        <i/>
        <sz val="10"/>
        <rFont val="Arial"/>
        <family val="2"/>
      </rPr>
      <t>p051880~</t>
    </r>
    <r>
      <rPr>
        <sz val="10"/>
        <rFont val="Arial"/>
        <family val="2"/>
      </rPr>
      <t xml:space="preserve">&gt;0 &amp; </t>
    </r>
    <r>
      <rPr>
        <i/>
        <sz val="10"/>
        <rFont val="Arial"/>
        <family val="2"/>
      </rPr>
      <t>p050030</t>
    </r>
    <r>
      <rPr>
        <sz val="10"/>
        <rFont val="Arial"/>
        <family val="2"/>
      </rPr>
      <t xml:space="preserve">&gt;1 or missing,
else PSLOT1 = 0,
where </t>
    </r>
    <r>
      <rPr>
        <i/>
        <sz val="10"/>
        <rFont val="Arial"/>
        <family val="2"/>
      </rPr>
      <t>p051890</t>
    </r>
    <r>
      <rPr>
        <sz val="10"/>
        <rFont val="Arial"/>
        <family val="2"/>
      </rPr>
      <t xml:space="preserve"> = net monthly amount in NC (only available for employees without wage slip and with one employer) </t>
    </r>
    <r>
      <rPr>
        <i/>
        <sz val="10"/>
        <rFont val="Arial"/>
        <family val="2"/>
      </rPr>
      <t>(V319 - Nettoeinkommen, öS/Monat?)</t>
    </r>
    <r>
      <rPr>
        <sz val="10"/>
        <rFont val="Arial"/>
        <family val="2"/>
      </rPr>
      <t xml:space="preserve">,
</t>
    </r>
    <r>
      <rPr>
        <i/>
        <sz val="10"/>
        <rFont val="Arial"/>
        <family val="2"/>
      </rPr>
      <t>p051920</t>
    </r>
    <r>
      <rPr>
        <sz val="10"/>
        <rFont val="Arial"/>
        <family val="2"/>
      </rPr>
      <t xml:space="preserve"> = if irregular, give total net amount for 1997 in NC (available for employees not included in p051890) (derived from several original variables, see comment for PNWAGE),
p060050 = did you begin work with your present employer / in your present business during 1999 or 1998, or it was earlier? [3: 1997 or earlier] </t>
    </r>
    <r>
      <rPr>
        <i/>
        <sz val="10"/>
        <rFont val="Arial"/>
        <family val="2"/>
      </rPr>
      <t>(V10 - in welchem Jahr haben Sie begonnen, bei Ihrem derzeitigen Arbeitgeber bzw. in Ihrem derzeitigen Unternehmen zu arbeiten?)</t>
    </r>
    <r>
      <rPr>
        <sz val="10"/>
        <rFont val="Arial"/>
        <family val="2"/>
      </rPr>
      <t xml:space="preserve">,
</t>
    </r>
    <r>
      <rPr>
        <i/>
        <sz val="10"/>
        <rFont val="Arial"/>
        <family val="2"/>
      </rPr>
      <t>p051880</t>
    </r>
    <r>
      <rPr>
        <sz val="10"/>
        <rFont val="Arial"/>
        <family val="2"/>
      </rPr>
      <t xml:space="preserve"> = gross monthly amount in NC (wage/salary/pay in any form) </t>
    </r>
    <r>
      <rPr>
        <i/>
        <sz val="10"/>
        <rFont val="Arial"/>
        <family val="2"/>
      </rPr>
      <t xml:space="preserve">(V318 - Bruttoeinkommmen, öS/Monat), </t>
    </r>
    <r>
      <rPr>
        <sz val="10"/>
        <rFont val="Arial"/>
        <family val="2"/>
      </rPr>
      <t xml:space="preserve">
p051910 = if irregular, give total gross amnount for 1997 in NC (derived from several original variables, see comment)
</t>
    </r>
    <r>
      <rPr>
        <i/>
        <sz val="10"/>
        <rFont val="Arial"/>
        <family val="2"/>
      </rPr>
      <t>p050030</t>
    </r>
    <r>
      <rPr>
        <sz val="10"/>
        <rFont val="Arial"/>
        <family val="2"/>
      </rPr>
      <t xml:space="preserve"> = main activity when working 15+ hours (self-defined) [1: paid employment] </t>
    </r>
    <r>
      <rPr>
        <i/>
        <sz val="10"/>
        <rFont val="Arial"/>
        <family val="2"/>
      </rPr>
      <t>(V8 - Art der Haupterwerbstätigkeit - mindeststens 15 Stunden Werk)</t>
    </r>
    <r>
      <rPr>
        <sz val="10"/>
        <rFont val="Arial"/>
        <family val="2"/>
      </rPr>
      <t>.</t>
    </r>
  </si>
  <si>
    <r>
      <t>The calculation of income from dependent work is very complex, because the Austrian system, contrarily to the standard ECHP variables, distinguishes between different variants of dependent work (one versus more employers, with or without wage slip). For this reason, the ECHP variables have been recalculated out of many different original variables.
Extrapayaments (</t>
    </r>
    <r>
      <rPr>
        <i/>
        <sz val="10"/>
        <rFont val="Arial"/>
        <family val="2"/>
      </rPr>
      <t xml:space="preserve">irgendwelche zusätzliche Zahlungen als Entlohnung für Überstunden und/oder Trinkgelder und/oder Provisionen) </t>
    </r>
    <r>
      <rPr>
        <sz val="10"/>
        <rFont val="Arial"/>
        <family val="2"/>
      </rPr>
      <t>and holiday pay (</t>
    </r>
    <r>
      <rPr>
        <i/>
        <sz val="10"/>
        <rFont val="Arial"/>
        <family val="2"/>
      </rPr>
      <t>zusätzliche Sonderzahlungenare außer dem Urlaubs- und Weihnachtsgeld)</t>
    </r>
    <r>
      <rPr>
        <sz val="10"/>
        <rFont val="Arial"/>
        <family val="2"/>
      </rPr>
      <t xml:space="preserve"> are available only for employees without wage slip (for those with wage slips, they are included in main wage?); 13th and 14th salary were imputed; profit share, lump-sum payments, company shares and other income were not recorded in Austria.
All ECHP income sources are allowed to be missing; PNWAGE has been put to missing only when the main wage/salary is missing, whereas for all other additional payments and income from secondary/casual jobor pension, missings are treated as zero in order to avoid too big a loss of information. In spite of this, the Austrian dataset still included many missings because there are many cases where the wage is stated to be received, but no amount was given; for those cases, LIS has carried out some imputation (a flag for the different kinds of imputations is recorded in PSLOT1):
1. for all those employees who were still working for the same employer the following year, income from Wave 6 (deflated for inflation factor) has been used (33 cases);
2. if PNWAGE still missing, gross wages (without any additional payments) from same wave were used when available (no cases); 
3. imputed PNWAGE was reset to 0 if conflicting answers were given or only (small) part of year in paid employment (PLFS &gt;1) (13 cases).</t>
    </r>
  </si>
  <si>
    <r>
      <t>CAGE =(</t>
    </r>
    <r>
      <rPr>
        <i/>
        <sz val="10"/>
        <rFont val="Arial"/>
        <family val="2"/>
      </rPr>
      <t>d05y - r05year</t>
    </r>
    <r>
      <rPr>
        <sz val="10"/>
        <rFont val="Arial"/>
        <family val="2"/>
      </rPr>
      <t xml:space="preserve">) if </t>
    </r>
    <r>
      <rPr>
        <i/>
        <sz val="10"/>
        <rFont val="Arial"/>
        <family val="2"/>
      </rPr>
      <t>d05m&gt;=r05month</t>
    </r>
    <r>
      <rPr>
        <sz val="10"/>
        <rFont val="Arial"/>
        <family val="2"/>
      </rPr>
      <t>,
CAGE =(</t>
    </r>
    <r>
      <rPr>
        <i/>
        <sz val="10"/>
        <rFont val="Arial"/>
        <family val="2"/>
      </rPr>
      <t>d05y - r05year</t>
    </r>
    <r>
      <rPr>
        <sz val="10"/>
        <rFont val="Arial"/>
        <family val="2"/>
      </rPr>
      <t>) -1 if</t>
    </r>
    <r>
      <rPr>
        <i/>
        <sz val="10"/>
        <rFont val="Arial"/>
        <family val="2"/>
      </rPr>
      <t xml:space="preserve"> d05m&lt;r05month</t>
    </r>
    <r>
      <rPr>
        <sz val="10"/>
        <rFont val="Arial"/>
        <family val="2"/>
      </rPr>
      <t xml:space="preserve">,
where </t>
    </r>
    <r>
      <rPr>
        <i/>
        <sz val="10"/>
        <rFont val="Arial"/>
        <family val="2"/>
      </rPr>
      <t>d05y</t>
    </r>
    <r>
      <rPr>
        <sz val="10"/>
        <rFont val="Arial"/>
        <family val="2"/>
      </rPr>
      <t xml:space="preserve"> = year of survey </t>
    </r>
    <r>
      <rPr>
        <i/>
        <sz val="10"/>
        <rFont val="Arial"/>
        <family val="2"/>
      </rPr>
      <t>(V22 - Jahr des Interviews)</t>
    </r>
    <r>
      <rPr>
        <sz val="10"/>
        <rFont val="Arial"/>
        <family val="2"/>
      </rPr>
      <t xml:space="preserve">,
</t>
    </r>
    <r>
      <rPr>
        <i/>
        <sz val="10"/>
        <rFont val="Arial"/>
        <family val="2"/>
      </rPr>
      <t xml:space="preserve">r05year </t>
    </r>
    <r>
      <rPr>
        <sz val="10"/>
        <rFont val="Arial"/>
        <family val="2"/>
      </rPr>
      <t xml:space="preserve">= year of birth </t>
    </r>
    <r>
      <rPr>
        <i/>
        <sz val="10"/>
        <rFont val="Arial"/>
        <family val="2"/>
      </rPr>
      <t>(V9 - Geburtsjahr)</t>
    </r>
    <r>
      <rPr>
        <sz val="10"/>
        <rFont val="Arial"/>
        <family val="2"/>
      </rPr>
      <t xml:space="preserve">,
</t>
    </r>
    <r>
      <rPr>
        <i/>
        <sz val="10"/>
        <rFont val="Arial"/>
        <family val="2"/>
      </rPr>
      <t>d05m</t>
    </r>
    <r>
      <rPr>
        <sz val="10"/>
        <rFont val="Arial"/>
        <family val="2"/>
      </rPr>
      <t xml:space="preserve"> = month of survey </t>
    </r>
    <r>
      <rPr>
        <i/>
        <sz val="10"/>
        <rFont val="Arial"/>
        <family val="2"/>
      </rPr>
      <t>(V21 - Monat des Interviews),</t>
    </r>
    <r>
      <rPr>
        <sz val="10"/>
        <rFont val="Arial"/>
        <family val="2"/>
      </rPr>
      <t xml:space="preserve">
</t>
    </r>
    <r>
      <rPr>
        <i/>
        <sz val="10"/>
        <rFont val="Arial"/>
        <family val="2"/>
      </rPr>
      <t>r05month</t>
    </r>
    <r>
      <rPr>
        <sz val="10"/>
        <rFont val="Arial"/>
        <family val="2"/>
      </rPr>
      <t xml:space="preserve"> = month of birth</t>
    </r>
    <r>
      <rPr>
        <i/>
        <sz val="10"/>
        <rFont val="Arial"/>
        <family val="2"/>
      </rPr>
      <t xml:space="preserve"> (V8 - Geburtsmonat)</t>
    </r>
    <r>
      <rPr>
        <sz val="10"/>
        <rFont val="Arial"/>
        <family val="2"/>
      </rPr>
      <t>.</t>
    </r>
  </si>
  <si>
    <r>
      <t xml:space="preserve">CSEX = </t>
    </r>
    <r>
      <rPr>
        <i/>
        <sz val="10"/>
        <rFont val="Arial"/>
        <family val="2"/>
      </rPr>
      <t>r05sex</t>
    </r>
    <r>
      <rPr>
        <sz val="10"/>
        <rFont val="Arial"/>
        <family val="2"/>
      </rPr>
      <t xml:space="preserve">
where </t>
    </r>
    <r>
      <rPr>
        <i/>
        <sz val="10"/>
        <rFont val="Arial"/>
        <family val="2"/>
      </rPr>
      <t xml:space="preserve">r05sex </t>
    </r>
    <r>
      <rPr>
        <sz val="10"/>
        <rFont val="Arial"/>
        <family val="2"/>
      </rPr>
      <t xml:space="preserve">= sex </t>
    </r>
    <r>
      <rPr>
        <i/>
        <sz val="10"/>
        <rFont val="Arial"/>
        <family val="2"/>
      </rPr>
      <t>(V10 - Geschlecht)</t>
    </r>
    <r>
      <rPr>
        <sz val="10"/>
        <rFont val="Arial"/>
        <family val="2"/>
      </rPr>
      <t>.</t>
    </r>
  </si>
  <si>
    <r>
      <t xml:space="preserve">CREL = </t>
    </r>
    <r>
      <rPr>
        <i/>
        <sz val="10"/>
        <rFont val="Arial"/>
        <family val="2"/>
      </rPr>
      <t>r05rel01</t>
    </r>
    <r>
      <rPr>
        <sz val="10"/>
        <rFont val="Arial"/>
        <family val="2"/>
      </rPr>
      <t xml:space="preserve">+ 1 if </t>
    </r>
    <r>
      <rPr>
        <i/>
        <sz val="10"/>
        <rFont val="Arial"/>
        <family val="2"/>
      </rPr>
      <t>r05rel01</t>
    </r>
    <r>
      <rPr>
        <sz val="10"/>
        <rFont val="Arial"/>
        <family val="2"/>
      </rPr>
      <t xml:space="preserve">&lt;90,
else CREL = </t>
    </r>
    <r>
      <rPr>
        <i/>
        <sz val="10"/>
        <rFont val="Arial"/>
        <family val="2"/>
      </rPr>
      <t>r05rel01</t>
    </r>
    <r>
      <rPr>
        <sz val="10"/>
        <rFont val="Arial"/>
        <family val="2"/>
      </rPr>
      <t xml:space="preserve">,
where </t>
    </r>
    <r>
      <rPr>
        <i/>
        <sz val="10"/>
        <rFont val="Arial"/>
        <family val="2"/>
      </rPr>
      <t>r05rel01</t>
    </r>
    <r>
      <rPr>
        <sz val="10"/>
        <rFont val="Arial"/>
        <family val="2"/>
      </rPr>
      <t xml:space="preserve"> = relation to person in line 1 </t>
    </r>
    <r>
      <rPr>
        <i/>
        <sz val="10"/>
        <rFont val="Arial"/>
        <family val="2"/>
      </rPr>
      <t>(V31 - Beziehung zu Person mit Zeilennummer 01)</t>
    </r>
    <r>
      <rPr>
        <sz val="10"/>
        <rFont val="Arial"/>
        <family val="2"/>
      </rPr>
      <t>.</t>
    </r>
  </si>
  <si>
    <r>
      <t>V24S2 = sum(iV24S2) over individuals in household,
where iV24S2 = [</t>
    </r>
    <r>
      <rPr>
        <i/>
        <sz val="10"/>
        <rFont val="Arial"/>
        <family val="2"/>
      </rPr>
      <t>p053270*p053280</t>
    </r>
    <r>
      <rPr>
        <sz val="10"/>
        <rFont val="Arial"/>
        <family val="2"/>
      </rPr>
      <t xml:space="preserve"> (if </t>
    </r>
    <r>
      <rPr>
        <i/>
        <sz val="10"/>
        <rFont val="Arial"/>
        <family val="2"/>
      </rPr>
      <t>p053280</t>
    </r>
    <r>
      <rPr>
        <sz val="10"/>
        <rFont val="Arial"/>
        <family val="2"/>
      </rPr>
      <t xml:space="preserve">&lt;=14) + </t>
    </r>
    <r>
      <rPr>
        <i/>
        <sz val="10"/>
        <rFont val="Arial"/>
        <family val="2"/>
      </rPr>
      <t>p053270</t>
    </r>
    <r>
      <rPr>
        <sz val="10"/>
        <rFont val="Arial"/>
        <family val="2"/>
      </rPr>
      <t xml:space="preserve"> (if </t>
    </r>
    <r>
      <rPr>
        <i/>
        <sz val="10"/>
        <rFont val="Arial"/>
        <family val="2"/>
      </rPr>
      <t>p053280</t>
    </r>
    <r>
      <rPr>
        <sz val="10"/>
        <rFont val="Arial"/>
        <family val="2"/>
      </rPr>
      <t>=97)]</t>
    </r>
    <r>
      <rPr>
        <b/>
        <sz val="10"/>
        <rFont val="Arial"/>
        <family val="2"/>
      </rPr>
      <t xml:space="preserve"> if </t>
    </r>
    <r>
      <rPr>
        <b/>
        <i/>
        <sz val="10"/>
        <rFont val="Arial"/>
        <family val="2"/>
      </rPr>
      <t>p053260</t>
    </r>
    <r>
      <rPr>
        <b/>
        <sz val="10"/>
        <rFont val="Arial"/>
        <family val="2"/>
      </rPr>
      <t>=1</t>
    </r>
    <r>
      <rPr>
        <sz val="10"/>
        <rFont val="Arial"/>
        <family val="2"/>
      </rPr>
      <t xml:space="preserve">,
and where </t>
    </r>
    <r>
      <rPr>
        <i/>
        <sz val="10"/>
        <rFont val="Arial"/>
        <family val="2"/>
      </rPr>
      <t>p053260</t>
    </r>
    <r>
      <rPr>
        <sz val="10"/>
        <rFont val="Arial"/>
        <family val="2"/>
      </rPr>
      <t xml:space="preserve"> = did you receive other benefits or assistance? [1: yes] </t>
    </r>
    <r>
      <rPr>
        <i/>
        <sz val="10"/>
        <rFont val="Arial"/>
        <family val="2"/>
      </rPr>
      <t>(V692 - haben Sie persönlich im Jahr 1997 sonstige Ausbildungsbezogene Sozialleistungen erhalten?)</t>
    </r>
    <r>
      <rPr>
        <sz val="10"/>
        <rFont val="Arial"/>
        <family val="2"/>
      </rPr>
      <t xml:space="preserve">,
</t>
    </r>
    <r>
      <rPr>
        <i/>
        <sz val="10"/>
        <rFont val="Arial"/>
        <family val="2"/>
      </rPr>
      <t>p053270</t>
    </r>
    <r>
      <rPr>
        <sz val="10"/>
        <rFont val="Arial"/>
        <family val="2"/>
      </rPr>
      <t xml:space="preserve"> = average monthly amount or lumpsum in NC </t>
    </r>
    <r>
      <rPr>
        <i/>
        <sz val="10"/>
        <rFont val="Arial"/>
        <family val="2"/>
      </rPr>
      <t>(V693 - Durchschnittsbetrag pro Monat),</t>
    </r>
    <r>
      <rPr>
        <sz val="10"/>
        <rFont val="Arial"/>
        <family val="2"/>
      </rPr>
      <t xml:space="preserve">
</t>
    </r>
    <r>
      <rPr>
        <i/>
        <sz val="10"/>
        <rFont val="Arial"/>
        <family val="2"/>
      </rPr>
      <t>p053280</t>
    </r>
    <r>
      <rPr>
        <sz val="10"/>
        <rFont val="Arial"/>
        <family val="2"/>
      </rPr>
      <t xml:space="preserve"> = for how many months received during 1997 </t>
    </r>
    <r>
      <rPr>
        <i/>
        <sz val="10"/>
        <rFont val="Arial"/>
        <family val="2"/>
      </rPr>
      <t>(V694 - Monatsanzahl)</t>
    </r>
    <r>
      <rPr>
        <sz val="10"/>
        <rFont val="Arial"/>
        <family val="2"/>
      </rPr>
      <t>.</t>
    </r>
  </si>
  <si>
    <t>V24 = V24S2.</t>
  </si>
  <si>
    <t>This includes several benefits/grants from public, semi-public and private institutions for schooling and occupational training (such as the means-tested special school grant for last year students).</t>
  </si>
  <si>
    <r>
      <t>V25SR = sum(iV25SR) over individuals in household,
where iV25SR = [</t>
    </r>
    <r>
      <rPr>
        <i/>
        <sz val="10"/>
        <rFont val="Arial"/>
        <family val="2"/>
      </rPr>
      <t>p052950*p052960</t>
    </r>
    <r>
      <rPr>
        <sz val="10"/>
        <rFont val="Arial"/>
        <family val="2"/>
      </rPr>
      <t xml:space="preserve"> (if </t>
    </r>
    <r>
      <rPr>
        <i/>
        <sz val="10"/>
        <rFont val="Arial"/>
        <family val="2"/>
      </rPr>
      <t>p052960</t>
    </r>
    <r>
      <rPr>
        <sz val="10"/>
        <rFont val="Arial"/>
        <family val="2"/>
      </rPr>
      <t xml:space="preserve">&lt;=14) + </t>
    </r>
    <r>
      <rPr>
        <i/>
        <sz val="10"/>
        <rFont val="Arial"/>
        <family val="2"/>
      </rPr>
      <t>p052950</t>
    </r>
    <r>
      <rPr>
        <sz val="10"/>
        <rFont val="Arial"/>
        <family val="2"/>
      </rPr>
      <t xml:space="preserve"> (if </t>
    </r>
    <r>
      <rPr>
        <i/>
        <sz val="10"/>
        <rFont val="Arial"/>
        <family val="2"/>
      </rPr>
      <t>p052960</t>
    </r>
    <r>
      <rPr>
        <sz val="10"/>
        <rFont val="Arial"/>
        <family val="2"/>
      </rPr>
      <t xml:space="preserve">=97)] </t>
    </r>
    <r>
      <rPr>
        <b/>
        <sz val="10"/>
        <rFont val="Arial"/>
        <family val="2"/>
      </rPr>
      <t xml:space="preserve">if </t>
    </r>
    <r>
      <rPr>
        <b/>
        <i/>
        <sz val="10"/>
        <rFont val="Arial"/>
        <family val="2"/>
      </rPr>
      <t>p052940</t>
    </r>
    <r>
      <rPr>
        <b/>
        <sz val="10"/>
        <rFont val="Arial"/>
        <family val="2"/>
      </rPr>
      <t xml:space="preserve">=1 </t>
    </r>
    <r>
      <rPr>
        <sz val="10"/>
        <rFont val="Arial"/>
        <family val="2"/>
      </rPr>
      <t>+ [</t>
    </r>
    <r>
      <rPr>
        <i/>
        <sz val="10"/>
        <rFont val="Arial"/>
        <family val="2"/>
      </rPr>
      <t>p053040*p053050</t>
    </r>
    <r>
      <rPr>
        <sz val="10"/>
        <rFont val="Arial"/>
        <family val="2"/>
      </rPr>
      <t xml:space="preserve"> (if </t>
    </r>
    <r>
      <rPr>
        <i/>
        <sz val="10"/>
        <rFont val="Arial"/>
        <family val="2"/>
      </rPr>
      <t>p053050</t>
    </r>
    <r>
      <rPr>
        <sz val="10"/>
        <rFont val="Arial"/>
        <family val="2"/>
      </rPr>
      <t xml:space="preserve">&lt;=14) + </t>
    </r>
    <r>
      <rPr>
        <i/>
        <sz val="10"/>
        <rFont val="Arial"/>
        <family val="2"/>
      </rPr>
      <t xml:space="preserve">p053040 </t>
    </r>
    <r>
      <rPr>
        <sz val="10"/>
        <rFont val="Arial"/>
        <family val="2"/>
      </rPr>
      <t xml:space="preserve">(if </t>
    </r>
    <r>
      <rPr>
        <i/>
        <sz val="10"/>
        <rFont val="Arial"/>
        <family val="2"/>
      </rPr>
      <t>p053050</t>
    </r>
    <r>
      <rPr>
        <sz val="10"/>
        <rFont val="Arial"/>
        <family val="2"/>
      </rPr>
      <t xml:space="preserve">=97)] </t>
    </r>
    <r>
      <rPr>
        <b/>
        <sz val="10"/>
        <rFont val="Arial"/>
        <family val="2"/>
      </rPr>
      <t xml:space="preserve">if </t>
    </r>
    <r>
      <rPr>
        <b/>
        <i/>
        <sz val="10"/>
        <rFont val="Arial"/>
        <family val="2"/>
      </rPr>
      <t>p053030</t>
    </r>
    <r>
      <rPr>
        <b/>
        <sz val="10"/>
        <rFont val="Arial"/>
        <family val="2"/>
      </rPr>
      <t>=1</t>
    </r>
    <r>
      <rPr>
        <sz val="10"/>
        <rFont val="Arial"/>
        <family val="2"/>
      </rPr>
      <t xml:space="preserve">,
and where </t>
    </r>
    <r>
      <rPr>
        <i/>
        <sz val="10"/>
        <rFont val="Arial"/>
        <family val="2"/>
      </rPr>
      <t>p052940</t>
    </r>
    <r>
      <rPr>
        <sz val="10"/>
        <rFont val="Arial"/>
        <family val="2"/>
      </rPr>
      <t xml:space="preserve"> = did you receive birth allowance? [1: yes] </t>
    </r>
    <r>
      <rPr>
        <i/>
        <sz val="10"/>
        <rFont val="Arial"/>
        <family val="2"/>
      </rPr>
      <t>(V664 - haben Sie persönlich im Jahr 1997 Geburtenbeihilfe erhalten?),
p052950</t>
    </r>
    <r>
      <rPr>
        <sz val="10"/>
        <rFont val="Arial"/>
        <family val="2"/>
      </rPr>
      <t xml:space="preserve"> = average monthly amount or lumpsum in NC </t>
    </r>
    <r>
      <rPr>
        <i/>
        <sz val="10"/>
        <rFont val="Arial"/>
        <family val="2"/>
      </rPr>
      <t>(V665 -  wieviel?)</t>
    </r>
    <r>
      <rPr>
        <sz val="10"/>
        <rFont val="Arial"/>
        <family val="2"/>
      </rPr>
      <t xml:space="preserve">,
</t>
    </r>
    <r>
      <rPr>
        <i/>
        <sz val="10"/>
        <rFont val="Arial"/>
        <family val="2"/>
      </rPr>
      <t>p052960</t>
    </r>
    <r>
      <rPr>
        <sz val="10"/>
        <rFont val="Arial"/>
        <family val="2"/>
      </rPr>
      <t xml:space="preserve"> = for how many months received during 1997 (always equal to 97),
</t>
    </r>
    <r>
      <rPr>
        <i/>
        <sz val="10"/>
        <rFont val="Arial"/>
        <family val="2"/>
      </rPr>
      <t>p053030</t>
    </r>
    <r>
      <rPr>
        <sz val="10"/>
        <rFont val="Arial"/>
        <family val="2"/>
      </rPr>
      <t xml:space="preserve"> = did you receive other family-related benefits? [1: yes] </t>
    </r>
    <r>
      <rPr>
        <i/>
        <sz val="10"/>
        <rFont val="Arial"/>
        <family val="2"/>
      </rPr>
      <t>(V661 - haben Sie persönlich im Jahr 1995 sonstige Familienbezogene Unterstützungen/Entgelte erhalten?)</t>
    </r>
    <r>
      <rPr>
        <sz val="10"/>
        <rFont val="Arial"/>
        <family val="2"/>
      </rPr>
      <t xml:space="preserve">,
</t>
    </r>
    <r>
      <rPr>
        <i/>
        <sz val="10"/>
        <rFont val="Arial"/>
        <family val="2"/>
      </rPr>
      <t>p053040</t>
    </r>
    <r>
      <rPr>
        <sz val="10"/>
        <rFont val="Arial"/>
        <family val="2"/>
      </rPr>
      <t xml:space="preserve"> = average monthly amount or lumpsum in NC </t>
    </r>
    <r>
      <rPr>
        <i/>
        <sz val="10"/>
        <rFont val="Arial"/>
        <family val="2"/>
      </rPr>
      <t>(V662 -  Durchschnittsbetrag pro Monat)</t>
    </r>
    <r>
      <rPr>
        <sz val="10"/>
        <rFont val="Arial"/>
        <family val="2"/>
      </rPr>
      <t xml:space="preserve">,
</t>
    </r>
    <r>
      <rPr>
        <i/>
        <sz val="10"/>
        <rFont val="Arial"/>
        <family val="2"/>
      </rPr>
      <t>p053050</t>
    </r>
    <r>
      <rPr>
        <sz val="10"/>
        <rFont val="Arial"/>
        <family val="2"/>
      </rPr>
      <t xml:space="preserve"> = for how many months received during 1997 </t>
    </r>
    <r>
      <rPr>
        <i/>
        <sz val="10"/>
        <rFont val="Arial"/>
        <family val="2"/>
      </rPr>
      <t>(V663 - Monatsanzahl)</t>
    </r>
    <r>
      <rPr>
        <sz val="10"/>
        <rFont val="Arial"/>
        <family val="2"/>
      </rPr>
      <t>.</t>
    </r>
  </si>
  <si>
    <r>
      <t xml:space="preserve">The Birth allowance </t>
    </r>
    <r>
      <rPr>
        <i/>
        <sz val="10"/>
        <rFont val="Arial"/>
        <family val="2"/>
      </rPr>
      <t>(Geburtenbeihilfe)</t>
    </r>
    <r>
      <rPr>
        <sz val="10"/>
        <rFont val="Arial"/>
        <family val="2"/>
      </rPr>
      <t xml:space="preserve"> was cancelled in 1997 and replaced by the means-tested Newborn health check bonus (</t>
    </r>
    <r>
      <rPr>
        <i/>
        <sz val="10"/>
        <rFont val="Arial"/>
        <family val="2"/>
      </rPr>
      <t>Mutter-Kind-Pass-Bonus)</t>
    </r>
    <r>
      <rPr>
        <sz val="10"/>
        <rFont val="Arial"/>
        <family val="2"/>
      </rPr>
      <t>, now included in V25SR.</t>
    </r>
  </si>
  <si>
    <r>
      <t xml:space="preserve">Variables </t>
    </r>
    <r>
      <rPr>
        <i/>
        <sz val="10"/>
        <rFont val="Arial"/>
        <family val="2"/>
      </rPr>
      <t>p052940-p052960</t>
    </r>
    <r>
      <rPr>
        <sz val="10"/>
        <rFont val="Arial"/>
        <family val="2"/>
      </rPr>
      <t xml:space="preserve"> include the means-tested Newborn health check bonus (</t>
    </r>
    <r>
      <rPr>
        <i/>
        <sz val="10"/>
        <rFont val="Arial"/>
        <family val="2"/>
      </rPr>
      <t xml:space="preserve">Mutter-Kind-Pass-Bonus).
</t>
    </r>
    <r>
      <rPr>
        <sz val="10"/>
        <rFont val="Arial"/>
        <family val="2"/>
      </rPr>
      <t xml:space="preserve">Variables </t>
    </r>
    <r>
      <rPr>
        <i/>
        <sz val="10"/>
        <rFont val="Arial"/>
        <family val="2"/>
      </rPr>
      <t>p053030-p053050</t>
    </r>
    <r>
      <rPr>
        <sz val="10"/>
        <rFont val="Arial"/>
        <family val="2"/>
      </rPr>
      <t xml:space="preserve"> include the means-tested Family Bonus granted by the federal states </t>
    </r>
    <r>
      <rPr>
        <i/>
        <sz val="10"/>
        <rFont val="Arial"/>
        <family val="2"/>
      </rPr>
      <t>(Familienzuschuss der Laender)</t>
    </r>
    <r>
      <rPr>
        <sz val="10"/>
        <rFont val="Arial"/>
        <family val="2"/>
      </rPr>
      <t xml:space="preserve"> and the means-tested Small children benefit </t>
    </r>
    <r>
      <rPr>
        <i/>
        <sz val="10"/>
        <rFont val="Arial"/>
        <family val="2"/>
      </rPr>
      <t>(Kleinkindbeihilfe)</t>
    </r>
    <r>
      <rPr>
        <sz val="10"/>
        <rFont val="Arial"/>
        <family val="2"/>
      </rPr>
      <t>.</t>
    </r>
  </si>
  <si>
    <t>All other child allowances are means-tested and thus included in V25SR.</t>
  </si>
  <si>
    <r>
      <t>This includes the Maternity benefit</t>
    </r>
    <r>
      <rPr>
        <i/>
        <sz val="10"/>
        <rFont val="Arial"/>
        <family val="2"/>
      </rPr>
      <t xml:space="preserve"> (Wochengeld)</t>
    </r>
    <r>
      <rPr>
        <sz val="10"/>
        <rFont val="Arial"/>
        <family val="2"/>
      </rPr>
      <t xml:space="preserve"> and the Child raising allowance </t>
    </r>
    <r>
      <rPr>
        <i/>
        <sz val="10"/>
        <rFont val="Arial"/>
        <family val="2"/>
      </rPr>
      <t>(Kinderbetreeungshilfe)</t>
    </r>
    <r>
      <rPr>
        <sz val="10"/>
        <rFont val="Arial"/>
        <family val="2"/>
      </rPr>
      <t>.</t>
    </r>
  </si>
  <si>
    <r>
      <t xml:space="preserve">This includes the non-means-tested increased child raising allowance for single mothers </t>
    </r>
    <r>
      <rPr>
        <i/>
        <sz val="10"/>
        <rFont val="Arial"/>
        <family val="2"/>
      </rPr>
      <t>(erhöhtes Karenzurlaubsgeld)</t>
    </r>
    <r>
      <rPr>
        <sz val="10"/>
        <rFont val="Arial"/>
        <family val="2"/>
      </rPr>
      <t xml:space="preserve">
and the means-tested special unemployment assistance </t>
    </r>
    <r>
      <rPr>
        <i/>
        <sz val="10"/>
        <rFont val="Arial"/>
        <family val="2"/>
      </rPr>
      <t xml:space="preserve">(Sondernotstandshilfe) </t>
    </r>
    <r>
      <rPr>
        <sz val="10"/>
        <rFont val="Arial"/>
        <family val="2"/>
      </rPr>
      <t>for any parent</t>
    </r>
    <r>
      <rPr>
        <i/>
        <sz val="10"/>
        <rFont val="Arial"/>
        <family val="2"/>
      </rPr>
      <t>.</t>
    </r>
  </si>
  <si>
    <r>
      <t xml:space="preserve">This includes school grants </t>
    </r>
    <r>
      <rPr>
        <i/>
        <sz val="10"/>
        <rFont val="Arial"/>
        <family val="2"/>
      </rPr>
      <t>(Schulerbeihilfe)</t>
    </r>
    <r>
      <rPr>
        <sz val="10"/>
        <rFont val="Arial"/>
        <family val="2"/>
      </rPr>
      <t xml:space="preserve">, grants for university studies </t>
    </r>
    <r>
      <rPr>
        <i/>
        <sz val="10"/>
        <rFont val="Arial"/>
        <family val="2"/>
      </rPr>
      <t>(Studienbeihilfe)</t>
    </r>
    <r>
      <rPr>
        <sz val="10"/>
        <rFont val="Arial"/>
        <family val="2"/>
      </rPr>
      <t>, accommodation grants for students (</t>
    </r>
    <r>
      <rPr>
        <i/>
        <sz val="10"/>
        <rFont val="Arial"/>
        <family val="2"/>
      </rPr>
      <t>Heimbeilhilfe</t>
    </r>
    <r>
      <rPr>
        <sz val="10"/>
        <rFont val="Arial"/>
        <family val="2"/>
      </rPr>
      <t xml:space="preserve">), and other schooling and training benefits/grants. </t>
    </r>
  </si>
  <si>
    <r>
      <t>PSOCRET = {[</t>
    </r>
    <r>
      <rPr>
        <i/>
        <sz val="10"/>
        <rFont val="Arial"/>
        <family val="2"/>
      </rPr>
      <t>p052480*p052490</t>
    </r>
    <r>
      <rPr>
        <sz val="10"/>
        <rFont val="Arial"/>
        <family val="2"/>
      </rPr>
      <t xml:space="preserve"> if p052490&lt;=14 + p052480 if p052490=97] </t>
    </r>
    <r>
      <rPr>
        <b/>
        <sz val="10"/>
        <rFont val="Arial"/>
        <family val="2"/>
      </rPr>
      <t xml:space="preserve">if </t>
    </r>
    <r>
      <rPr>
        <b/>
        <i/>
        <sz val="10"/>
        <rFont val="Arial"/>
        <family val="2"/>
      </rPr>
      <t>p052470</t>
    </r>
    <r>
      <rPr>
        <b/>
        <sz val="10"/>
        <rFont val="Arial"/>
        <family val="2"/>
      </rPr>
      <t>=1</t>
    </r>
    <r>
      <rPr>
        <sz val="10"/>
        <rFont val="Arial"/>
        <family val="2"/>
      </rPr>
      <t xml:space="preserve"> + [</t>
    </r>
    <r>
      <rPr>
        <i/>
        <sz val="10"/>
        <rFont val="Arial"/>
        <family val="2"/>
      </rPr>
      <t>p052600*p052610</t>
    </r>
    <r>
      <rPr>
        <sz val="10"/>
        <rFont val="Arial"/>
        <family val="2"/>
      </rPr>
      <t xml:space="preserve"> if </t>
    </r>
    <r>
      <rPr>
        <i/>
        <sz val="10"/>
        <rFont val="Arial"/>
        <family val="2"/>
      </rPr>
      <t>p052610</t>
    </r>
    <r>
      <rPr>
        <sz val="10"/>
        <rFont val="Arial"/>
        <family val="2"/>
      </rPr>
      <t xml:space="preserve">&lt;=14 + </t>
    </r>
    <r>
      <rPr>
        <i/>
        <sz val="10"/>
        <rFont val="Arial"/>
        <family val="2"/>
      </rPr>
      <t>p052600</t>
    </r>
    <r>
      <rPr>
        <sz val="10"/>
        <rFont val="Arial"/>
        <family val="2"/>
      </rPr>
      <t xml:space="preserve"> if </t>
    </r>
    <r>
      <rPr>
        <i/>
        <sz val="10"/>
        <rFont val="Arial"/>
        <family val="2"/>
      </rPr>
      <t>p052610</t>
    </r>
    <r>
      <rPr>
        <sz val="10"/>
        <rFont val="Arial"/>
        <family val="2"/>
      </rPr>
      <t>=97] + [</t>
    </r>
    <r>
      <rPr>
        <i/>
        <sz val="10"/>
        <rFont val="Arial"/>
        <family val="2"/>
      </rPr>
      <t>p052630*p052640</t>
    </r>
    <r>
      <rPr>
        <sz val="10"/>
        <rFont val="Arial"/>
        <family val="2"/>
      </rPr>
      <t xml:space="preserve"> if </t>
    </r>
    <r>
      <rPr>
        <i/>
        <sz val="10"/>
        <rFont val="Arial"/>
        <family val="2"/>
      </rPr>
      <t>p052640</t>
    </r>
    <r>
      <rPr>
        <sz val="10"/>
        <rFont val="Arial"/>
        <family val="2"/>
      </rPr>
      <t xml:space="preserve">&lt;=14 + </t>
    </r>
    <r>
      <rPr>
        <i/>
        <sz val="10"/>
        <rFont val="Arial"/>
        <family val="2"/>
      </rPr>
      <t>p052630</t>
    </r>
    <r>
      <rPr>
        <sz val="10"/>
        <rFont val="Arial"/>
        <family val="2"/>
      </rPr>
      <t xml:space="preserve"> if </t>
    </r>
    <r>
      <rPr>
        <i/>
        <sz val="10"/>
        <rFont val="Arial"/>
        <family val="2"/>
      </rPr>
      <t>p052640</t>
    </r>
    <r>
      <rPr>
        <sz val="10"/>
        <rFont val="Arial"/>
        <family val="2"/>
      </rPr>
      <t>=97] + [</t>
    </r>
    <r>
      <rPr>
        <i/>
        <sz val="10"/>
        <rFont val="Arial"/>
        <family val="2"/>
      </rPr>
      <t>p052670*p052680</t>
    </r>
    <r>
      <rPr>
        <sz val="10"/>
        <rFont val="Arial"/>
        <family val="2"/>
      </rPr>
      <t xml:space="preserve"> if </t>
    </r>
    <r>
      <rPr>
        <i/>
        <sz val="10"/>
        <rFont val="Arial"/>
        <family val="2"/>
      </rPr>
      <t>p052680</t>
    </r>
    <r>
      <rPr>
        <sz val="10"/>
        <rFont val="Arial"/>
        <family val="2"/>
      </rPr>
      <t xml:space="preserve">&lt;=14 + </t>
    </r>
    <r>
      <rPr>
        <i/>
        <sz val="10"/>
        <rFont val="Arial"/>
        <family val="2"/>
      </rPr>
      <t>p052670</t>
    </r>
    <r>
      <rPr>
        <sz val="10"/>
        <rFont val="Arial"/>
        <family val="2"/>
      </rPr>
      <t xml:space="preserve"> if </t>
    </r>
    <r>
      <rPr>
        <i/>
        <sz val="10"/>
        <rFont val="Arial"/>
        <family val="2"/>
      </rPr>
      <t>p052680</t>
    </r>
    <r>
      <rPr>
        <sz val="10"/>
        <rFont val="Arial"/>
        <family val="2"/>
      </rPr>
      <t>=97] + [</t>
    </r>
    <r>
      <rPr>
        <i/>
        <sz val="10"/>
        <rFont val="Arial"/>
        <family val="2"/>
      </rPr>
      <t>p052790*p052800</t>
    </r>
    <r>
      <rPr>
        <sz val="10"/>
        <rFont val="Arial"/>
        <family val="2"/>
      </rPr>
      <t xml:space="preserve"> if </t>
    </r>
    <r>
      <rPr>
        <i/>
        <sz val="10"/>
        <rFont val="Arial"/>
        <family val="2"/>
      </rPr>
      <t>p052800</t>
    </r>
    <r>
      <rPr>
        <sz val="10"/>
        <rFont val="Arial"/>
        <family val="2"/>
      </rPr>
      <t xml:space="preserve">&lt;=14 + </t>
    </r>
    <r>
      <rPr>
        <i/>
        <sz val="10"/>
        <rFont val="Arial"/>
        <family val="2"/>
      </rPr>
      <t>p052790</t>
    </r>
    <r>
      <rPr>
        <sz val="10"/>
        <rFont val="Arial"/>
        <family val="2"/>
      </rPr>
      <t xml:space="preserve"> if </t>
    </r>
    <r>
      <rPr>
        <i/>
        <sz val="10"/>
        <rFont val="Arial"/>
        <family val="2"/>
      </rPr>
      <t>p052800</t>
    </r>
    <r>
      <rPr>
        <sz val="10"/>
        <rFont val="Arial"/>
        <family val="2"/>
      </rPr>
      <t xml:space="preserve">=97]} if </t>
    </r>
    <r>
      <rPr>
        <i/>
        <sz val="10"/>
        <rFont val="Arial"/>
        <family val="2"/>
      </rPr>
      <t>p052460</t>
    </r>
    <r>
      <rPr>
        <sz val="10"/>
        <rFont val="Arial"/>
        <family val="2"/>
      </rPr>
      <t xml:space="preserve">=1 or </t>
    </r>
    <r>
      <rPr>
        <i/>
        <sz val="10"/>
        <rFont val="Arial"/>
        <family val="2"/>
      </rPr>
      <t>p052650</t>
    </r>
    <r>
      <rPr>
        <sz val="10"/>
        <rFont val="Arial"/>
        <family val="2"/>
      </rPr>
      <t xml:space="preserve">=1,
where </t>
    </r>
    <r>
      <rPr>
        <i/>
        <sz val="10"/>
        <rFont val="Arial"/>
        <family val="2"/>
      </rPr>
      <t>p052460</t>
    </r>
    <r>
      <rPr>
        <sz val="10"/>
        <rFont val="Arial"/>
        <family val="2"/>
      </rPr>
      <t xml:space="preserve"> = did you in 1997 receive any pension pension related to old-age/retirement? [1: yes] </t>
    </r>
    <r>
      <rPr>
        <i/>
        <sz val="10"/>
        <rFont val="Arial"/>
        <family val="2"/>
      </rPr>
      <t>(V602 - haben Sie persönlich im Jahr 1997 eine Altersversorgung erhalten?)</t>
    </r>
    <r>
      <rPr>
        <sz val="10"/>
        <rFont val="Arial"/>
        <family val="2"/>
      </rPr>
      <t xml:space="preserve">,
</t>
    </r>
    <r>
      <rPr>
        <i/>
        <sz val="10"/>
        <rFont val="Arial"/>
        <family val="2"/>
      </rPr>
      <t>p052470</t>
    </r>
    <r>
      <rPr>
        <sz val="10"/>
        <rFont val="Arial"/>
        <family val="2"/>
      </rPr>
      <t xml:space="preserve"> = did you receive basic old-age pension (first pillar)? [1: yes] </t>
    </r>
    <r>
      <rPr>
        <i/>
        <sz val="10"/>
        <rFont val="Arial"/>
        <family val="2"/>
      </rPr>
      <t>(V612 - haben Sie persönlich im Jahr 1997 eine Alterspension erhalten?)</t>
    </r>
    <r>
      <rPr>
        <sz val="10"/>
        <rFont val="Arial"/>
        <family val="2"/>
      </rPr>
      <t xml:space="preserve">,
</t>
    </r>
    <r>
      <rPr>
        <i/>
        <sz val="10"/>
        <rFont val="Arial"/>
        <family val="2"/>
      </rPr>
      <t>p052480</t>
    </r>
    <r>
      <rPr>
        <sz val="10"/>
        <rFont val="Arial"/>
        <family val="2"/>
      </rPr>
      <t xml:space="preserve"> = average monthly amount or lumpsum in NC </t>
    </r>
    <r>
      <rPr>
        <i/>
        <sz val="10"/>
        <rFont val="Arial"/>
        <family val="2"/>
      </rPr>
      <t>(V613 - Durchschnittsbetrag pro Monat)</t>
    </r>
    <r>
      <rPr>
        <sz val="10"/>
        <rFont val="Arial"/>
        <family val="2"/>
      </rPr>
      <t xml:space="preserve">,
</t>
    </r>
    <r>
      <rPr>
        <i/>
        <sz val="10"/>
        <rFont val="Arial"/>
        <family val="2"/>
      </rPr>
      <t>p052490</t>
    </r>
    <r>
      <rPr>
        <sz val="10"/>
        <rFont val="Arial"/>
        <family val="2"/>
      </rPr>
      <t xml:space="preserve"> = for how many months received during 1997 </t>
    </r>
    <r>
      <rPr>
        <i/>
        <sz val="10"/>
        <rFont val="Arial"/>
        <family val="2"/>
      </rPr>
      <t>(V614 - Monatsanzahl)</t>
    </r>
    <r>
      <rPr>
        <sz val="10"/>
        <rFont val="Arial"/>
        <family val="2"/>
      </rPr>
      <t xml:space="preserve">,
</t>
    </r>
    <r>
      <rPr>
        <i/>
        <sz val="10"/>
        <rFont val="Arial"/>
        <family val="2"/>
      </rPr>
      <t>p05260</t>
    </r>
    <r>
      <rPr>
        <sz val="10"/>
        <rFont val="Arial"/>
        <family val="2"/>
      </rPr>
      <t xml:space="preserve">0= average monthly amount or lumpsum of early retirement pension in NC </t>
    </r>
    <r>
      <rPr>
        <i/>
        <sz val="10"/>
        <rFont val="Arial"/>
        <family val="2"/>
      </rPr>
      <t>(V604 - Frühpension wegen langer Versicherungsdauer, Durchschnittsbetrag pro Monat &amp; V607 - Frühpension wegen Arbeitslosigkeit, Durchschnittsbetrag pro Monat)</t>
    </r>
    <r>
      <rPr>
        <sz val="10"/>
        <rFont val="Arial"/>
        <family val="2"/>
      </rPr>
      <t xml:space="preserve">,
</t>
    </r>
    <r>
      <rPr>
        <i/>
        <sz val="10"/>
        <rFont val="Arial"/>
        <family val="2"/>
      </rPr>
      <t>p052610</t>
    </r>
    <r>
      <rPr>
        <sz val="10"/>
        <rFont val="Arial"/>
        <family val="2"/>
      </rPr>
      <t xml:space="preserve"> = for how many months received during 1997 </t>
    </r>
    <r>
      <rPr>
        <i/>
        <sz val="10"/>
        <rFont val="Arial"/>
        <family val="2"/>
      </rPr>
      <t>(V605 &amp; V608 - Monatsanzahl)</t>
    </r>
    <r>
      <rPr>
        <sz val="10"/>
        <rFont val="Arial"/>
        <family val="2"/>
      </rPr>
      <t xml:space="preserve">,
</t>
    </r>
    <r>
      <rPr>
        <i/>
        <sz val="10"/>
        <rFont val="Arial"/>
        <family val="2"/>
      </rPr>
      <t>p052630</t>
    </r>
    <r>
      <rPr>
        <sz val="10"/>
        <rFont val="Arial"/>
        <family val="2"/>
      </rPr>
      <t xml:space="preserve"> = average monthly amount or lumpsum of other old-age related scemes or benefits in NC </t>
    </r>
    <r>
      <rPr>
        <i/>
        <sz val="10"/>
        <rFont val="Arial"/>
        <family val="2"/>
      </rPr>
      <t>(V620 - sonstige Altersversorgung, Durchschnittsbetrag pro Monat)</t>
    </r>
    <r>
      <rPr>
        <sz val="10"/>
        <rFont val="Arial"/>
        <family val="2"/>
      </rPr>
      <t xml:space="preserve">,
</t>
    </r>
    <r>
      <rPr>
        <i/>
        <sz val="10"/>
        <rFont val="Arial"/>
        <family val="2"/>
      </rPr>
      <t>p052640</t>
    </r>
    <r>
      <rPr>
        <sz val="10"/>
        <rFont val="Arial"/>
        <family val="2"/>
      </rPr>
      <t xml:space="preserve"> = for how many months received during 1997 </t>
    </r>
    <r>
      <rPr>
        <i/>
        <sz val="10"/>
        <rFont val="Arial"/>
        <family val="2"/>
      </rPr>
      <t>(V621 - Monatsanzahl)</t>
    </r>
    <r>
      <rPr>
        <sz val="10"/>
        <rFont val="Arial"/>
        <family val="2"/>
      </rPr>
      <t xml:space="preserve">,
</t>
    </r>
    <r>
      <rPr>
        <i/>
        <sz val="10"/>
        <rFont val="Arial"/>
        <family val="2"/>
      </rPr>
      <t>p052650</t>
    </r>
    <r>
      <rPr>
        <sz val="10"/>
        <rFont val="Arial"/>
        <family val="2"/>
      </rPr>
      <t xml:space="preserve"> = did you in 1997 receive any survivors pension? [1: yes] </t>
    </r>
    <r>
      <rPr>
        <i/>
        <sz val="10"/>
        <rFont val="Arial"/>
        <family val="2"/>
      </rPr>
      <t>(V623 - haben Sie persönlich im Jahr 1997 eine Hinterbliebenenversorgung als Witwe/Witwer erhalten?)</t>
    </r>
    <r>
      <rPr>
        <sz val="10"/>
        <rFont val="Arial"/>
        <family val="2"/>
      </rPr>
      <t xml:space="preserve">,
</t>
    </r>
    <r>
      <rPr>
        <i/>
        <sz val="10"/>
        <rFont val="Arial"/>
        <family val="2"/>
      </rPr>
      <t>p052670</t>
    </r>
    <r>
      <rPr>
        <sz val="10"/>
        <rFont val="Arial"/>
        <family val="2"/>
      </rPr>
      <t xml:space="preserve"> = average monthly amount or lumpsum of widows pension in NC </t>
    </r>
    <r>
      <rPr>
        <i/>
        <sz val="10"/>
        <rFont val="Arial"/>
        <family val="2"/>
      </rPr>
      <t>(V624 - Durchschnittsbetrag pro Monat)</t>
    </r>
    <r>
      <rPr>
        <sz val="10"/>
        <rFont val="Arial"/>
        <family val="2"/>
      </rPr>
      <t xml:space="preserve">,
</t>
    </r>
    <r>
      <rPr>
        <i/>
        <sz val="10"/>
        <rFont val="Arial"/>
        <family val="2"/>
      </rPr>
      <t>p052680</t>
    </r>
    <r>
      <rPr>
        <sz val="10"/>
        <rFont val="Arial"/>
        <family val="2"/>
      </rPr>
      <t xml:space="preserve"> = for how many months received during 1997 </t>
    </r>
    <r>
      <rPr>
        <i/>
        <sz val="10"/>
        <rFont val="Arial"/>
        <family val="2"/>
      </rPr>
      <t>(V625 - Monatsanzahl)</t>
    </r>
    <r>
      <rPr>
        <sz val="10"/>
        <rFont val="Arial"/>
        <family val="2"/>
      </rPr>
      <t xml:space="preserve">,
</t>
    </r>
    <r>
      <rPr>
        <i/>
        <sz val="10"/>
        <rFont val="Arial"/>
        <family val="2"/>
      </rPr>
      <t>p052790</t>
    </r>
    <r>
      <rPr>
        <sz val="10"/>
        <rFont val="Arial"/>
        <family val="2"/>
      </rPr>
      <t xml:space="preserve"> = average monthly amount or lumpsum of other widow benefits in NC </t>
    </r>
    <r>
      <rPr>
        <i/>
        <sz val="10"/>
        <rFont val="Arial"/>
        <family val="2"/>
      </rPr>
      <t>(V634 - sonstige Hinterbilebenenversorgung als Witwe/Witwer, Durchschnittsbetrag pro Monat)</t>
    </r>
    <r>
      <rPr>
        <sz val="10"/>
        <rFont val="Arial"/>
        <family val="2"/>
      </rPr>
      <t xml:space="preserve">,
</t>
    </r>
    <r>
      <rPr>
        <i/>
        <sz val="10"/>
        <rFont val="Arial"/>
        <family val="2"/>
      </rPr>
      <t>p052800</t>
    </r>
    <r>
      <rPr>
        <sz val="10"/>
        <rFont val="Arial"/>
        <family val="2"/>
      </rPr>
      <t xml:space="preserve"> = for how many months received during 1997 </t>
    </r>
    <r>
      <rPr>
        <i/>
        <sz val="10"/>
        <rFont val="Arial"/>
        <family val="2"/>
      </rPr>
      <t>(V635 - Monatsanzahl)</t>
    </r>
    <r>
      <rPr>
        <sz val="10"/>
        <rFont val="Arial"/>
        <family val="2"/>
      </rPr>
      <t>.</t>
    </r>
  </si>
  <si>
    <r>
      <t>PNWAGE = {[(</t>
    </r>
    <r>
      <rPr>
        <i/>
        <sz val="10"/>
        <rFont val="Arial"/>
        <family val="2"/>
      </rPr>
      <t>p051890*p051900</t>
    </r>
    <r>
      <rPr>
        <sz val="10"/>
        <rFont val="Arial"/>
        <family val="2"/>
      </rPr>
      <t xml:space="preserve"> if </t>
    </r>
    <r>
      <rPr>
        <i/>
        <sz val="10"/>
        <rFont val="Arial"/>
        <family val="2"/>
      </rPr>
      <t>p051900</t>
    </r>
    <r>
      <rPr>
        <sz val="10"/>
        <rFont val="Arial"/>
        <family val="2"/>
      </rPr>
      <t xml:space="preserve">&lt;=14 + </t>
    </r>
    <r>
      <rPr>
        <i/>
        <sz val="10"/>
        <rFont val="Arial"/>
        <family val="2"/>
      </rPr>
      <t>p051920</t>
    </r>
    <r>
      <rPr>
        <sz val="10"/>
        <rFont val="Arial"/>
        <family val="2"/>
      </rPr>
      <t>) + (</t>
    </r>
    <r>
      <rPr>
        <i/>
        <sz val="10"/>
        <rFont val="Arial"/>
        <family val="2"/>
      </rPr>
      <t>p051950*p051960</t>
    </r>
    <r>
      <rPr>
        <sz val="10"/>
        <rFont val="Arial"/>
        <family val="2"/>
      </rPr>
      <t xml:space="preserve"> if </t>
    </r>
    <r>
      <rPr>
        <i/>
        <sz val="10"/>
        <rFont val="Arial"/>
        <family val="2"/>
      </rPr>
      <t>p051930</t>
    </r>
    <r>
      <rPr>
        <sz val="10"/>
        <rFont val="Arial"/>
        <family val="2"/>
      </rPr>
      <t xml:space="preserve">=1 &amp; </t>
    </r>
    <r>
      <rPr>
        <i/>
        <sz val="10"/>
        <rFont val="Arial"/>
        <family val="2"/>
      </rPr>
      <t>p051940</t>
    </r>
    <r>
      <rPr>
        <sz val="10"/>
        <rFont val="Arial"/>
        <family val="2"/>
      </rPr>
      <t xml:space="preserve">=1) + </t>
    </r>
    <r>
      <rPr>
        <i/>
        <sz val="10"/>
        <rFont val="Arial"/>
        <family val="2"/>
      </rPr>
      <t>p051980 + p052000 + p052020 + p052110</t>
    </r>
    <r>
      <rPr>
        <sz val="10"/>
        <rFont val="Arial"/>
        <family val="2"/>
      </rPr>
      <t xml:space="preserve">] </t>
    </r>
    <r>
      <rPr>
        <b/>
        <sz val="10"/>
        <rFont val="Arial"/>
        <family val="2"/>
      </rPr>
      <t xml:space="preserve">if </t>
    </r>
    <r>
      <rPr>
        <b/>
        <i/>
        <sz val="10"/>
        <rFont val="Arial"/>
        <family val="2"/>
      </rPr>
      <t>p051870</t>
    </r>
    <r>
      <rPr>
        <b/>
        <sz val="10"/>
        <rFont val="Arial"/>
        <family val="2"/>
      </rPr>
      <t>=1</t>
    </r>
    <r>
      <rPr>
        <sz val="10"/>
        <rFont val="Arial"/>
        <family val="2"/>
      </rPr>
      <t>} + {[</t>
    </r>
    <r>
      <rPr>
        <i/>
        <sz val="10"/>
        <rFont val="Arial"/>
        <family val="2"/>
      </rPr>
      <t>p052270*p052280</t>
    </r>
    <r>
      <rPr>
        <sz val="10"/>
        <rFont val="Arial"/>
        <family val="2"/>
      </rPr>
      <t xml:space="preserve"> if </t>
    </r>
    <r>
      <rPr>
        <i/>
        <sz val="10"/>
        <rFont val="Arial"/>
        <family val="2"/>
      </rPr>
      <t>p052280</t>
    </r>
    <r>
      <rPr>
        <sz val="10"/>
        <rFont val="Arial"/>
        <family val="2"/>
      </rPr>
      <t xml:space="preserve">&lt;=14 + </t>
    </r>
    <r>
      <rPr>
        <i/>
        <sz val="10"/>
        <rFont val="Arial"/>
        <family val="2"/>
      </rPr>
      <t>p052270</t>
    </r>
    <r>
      <rPr>
        <sz val="10"/>
        <rFont val="Arial"/>
        <family val="2"/>
      </rPr>
      <t xml:space="preserve"> (if </t>
    </r>
    <r>
      <rPr>
        <i/>
        <sz val="10"/>
        <rFont val="Arial"/>
        <family val="2"/>
      </rPr>
      <t>p052210</t>
    </r>
    <r>
      <rPr>
        <sz val="10"/>
        <rFont val="Arial"/>
        <family val="2"/>
      </rPr>
      <t xml:space="preserve">&gt;0 &amp; </t>
    </r>
    <r>
      <rPr>
        <i/>
        <sz val="10"/>
        <rFont val="Arial"/>
        <family val="2"/>
      </rPr>
      <t>p052280</t>
    </r>
    <r>
      <rPr>
        <sz val="10"/>
        <rFont val="Arial"/>
        <family val="2"/>
      </rPr>
      <t xml:space="preserve">=97) + </t>
    </r>
    <r>
      <rPr>
        <i/>
        <sz val="10"/>
        <rFont val="Arial"/>
        <family val="2"/>
      </rPr>
      <t>p052290</t>
    </r>
    <r>
      <rPr>
        <sz val="10"/>
        <rFont val="Arial"/>
        <family val="2"/>
      </rPr>
      <t>]</t>
    </r>
    <r>
      <rPr>
        <b/>
        <sz val="10"/>
        <rFont val="Arial"/>
        <family val="2"/>
      </rPr>
      <t xml:space="preserve"> if </t>
    </r>
    <r>
      <rPr>
        <b/>
        <i/>
        <sz val="10"/>
        <rFont val="Arial"/>
        <family val="2"/>
      </rPr>
      <t>p052240</t>
    </r>
    <r>
      <rPr>
        <b/>
        <sz val="10"/>
        <rFont val="Arial"/>
        <family val="2"/>
      </rPr>
      <t>=1</t>
    </r>
    <r>
      <rPr>
        <sz val="10"/>
        <rFont val="Arial"/>
        <family val="2"/>
      </rPr>
      <t>} if p051890&gt;0 or p051920&gt;0,
else PNWAGE =  0.975*{[(</t>
    </r>
    <r>
      <rPr>
        <i/>
        <sz val="10"/>
        <rFont val="Arial"/>
        <family val="2"/>
      </rPr>
      <t>p061890*p061900</t>
    </r>
    <r>
      <rPr>
        <sz val="10"/>
        <rFont val="Arial"/>
        <family val="2"/>
      </rPr>
      <t xml:space="preserve"> if </t>
    </r>
    <r>
      <rPr>
        <i/>
        <sz val="10"/>
        <rFont val="Arial"/>
        <family val="2"/>
      </rPr>
      <t>p061900</t>
    </r>
    <r>
      <rPr>
        <sz val="10"/>
        <rFont val="Arial"/>
        <family val="2"/>
      </rPr>
      <t xml:space="preserve">&lt;=14 + </t>
    </r>
    <r>
      <rPr>
        <i/>
        <sz val="10"/>
        <rFont val="Arial"/>
        <family val="2"/>
      </rPr>
      <t>p061920</t>
    </r>
    <r>
      <rPr>
        <sz val="10"/>
        <rFont val="Arial"/>
        <family val="2"/>
      </rPr>
      <t xml:space="preserve">) + (p061950*p061960 if p061960&lt;=14 + p061950 if p061960=97) if p061930=1 &amp; p061940=1 + (p061980 + p062000 + p062020 + p062110) if p062120=1] if p061870=1 + [(p062270*p062280 if p062280&lt;=14 + p062270 if p062280=97 + p062290) </t>
    </r>
    <r>
      <rPr>
        <b/>
        <sz val="10"/>
        <rFont val="Arial"/>
        <family val="2"/>
      </rPr>
      <t>if p062240=1</t>
    </r>
    <r>
      <rPr>
        <sz val="10"/>
        <rFont val="Arial"/>
        <family val="2"/>
      </rPr>
      <t xml:space="preserve">]} if p060050&gt;=3 &amp; any of the Wave 6 incomes are positive,
else PNWAGE =(p051880*p051900 if p051900&lt;=14 + p051910) if p051880&gt;0,
else PNWAGE = 0 if p050030&gt;1 or missing,
where </t>
    </r>
    <r>
      <rPr>
        <i/>
        <sz val="10"/>
        <rFont val="Arial"/>
        <family val="2"/>
      </rPr>
      <t>p051870/p061870</t>
    </r>
    <r>
      <rPr>
        <sz val="10"/>
        <rFont val="Arial"/>
        <family val="2"/>
      </rPr>
      <t xml:space="preserve"> =did you during 1997 receive any wage/salary/pay in any form? (Waves 5/6) </t>
    </r>
    <r>
      <rPr>
        <i/>
        <sz val="10"/>
        <rFont val="Arial"/>
        <family val="2"/>
      </rPr>
      <t>(V211 - haben Sie zu irgendeiner Zeit im Jahr 1997 Lohn, Gehalt oder Lehrlingsentschädigung bezogen?)</t>
    </r>
    <r>
      <rPr>
        <sz val="10"/>
        <rFont val="Arial"/>
        <family val="2"/>
      </rPr>
      <t xml:space="preserve">,
</t>
    </r>
    <r>
      <rPr>
        <i/>
        <sz val="10"/>
        <rFont val="Arial"/>
        <family val="2"/>
      </rPr>
      <t xml:space="preserve">p051890/p061890 </t>
    </r>
    <r>
      <rPr>
        <sz val="10"/>
        <rFont val="Arial"/>
        <family val="2"/>
      </rPr>
      <t xml:space="preserve">= net monthly amount in NC (only available for employees without wage slip and with one employer) (Waves 5/6) </t>
    </r>
    <r>
      <rPr>
        <i/>
        <sz val="10"/>
        <rFont val="Arial"/>
        <family val="2"/>
      </rPr>
      <t>(V319 - Nettoeinkommen, öS/Monat)</t>
    </r>
    <r>
      <rPr>
        <sz val="10"/>
        <rFont val="Arial"/>
        <family val="2"/>
      </rPr>
      <t xml:space="preserve">,
</t>
    </r>
    <r>
      <rPr>
        <i/>
        <sz val="10"/>
        <rFont val="Arial"/>
        <family val="2"/>
      </rPr>
      <t>p051900/p061900</t>
    </r>
    <r>
      <rPr>
        <sz val="10"/>
        <rFont val="Arial"/>
        <family val="2"/>
      </rPr>
      <t xml:space="preserve"> = for how many months received during 1997 (Waves 5/7) </t>
    </r>
    <r>
      <rPr>
        <i/>
        <sz val="10"/>
        <rFont val="Arial"/>
        <family val="2"/>
      </rPr>
      <t>(V322/.../V333 - haben Sie im Januar/ .../ Dezember 1997 für diese Arbeitgeber gearbeitet?)</t>
    </r>
    <r>
      <rPr>
        <sz val="10"/>
        <rFont val="Arial"/>
        <family val="2"/>
      </rPr>
      <t xml:space="preserve">,
</t>
    </r>
    <r>
      <rPr>
        <i/>
        <sz val="10"/>
        <rFont val="Arial"/>
        <family val="2"/>
      </rPr>
      <t>p051920/p061920</t>
    </r>
    <r>
      <rPr>
        <sz val="10"/>
        <rFont val="Arial"/>
        <family val="2"/>
      </rPr>
      <t xml:space="preserve"> = if irregular, give total net amount for 1997 in NC (available for employees not included in p051890) (Waves 5/6) (derived from </t>
    </r>
    <r>
      <rPr>
        <i/>
        <sz val="10"/>
        <rFont val="Arial"/>
        <family val="2"/>
      </rPr>
      <t>several original variables, see comment</t>
    </r>
    <r>
      <rPr>
        <sz val="10"/>
        <rFont val="Arial"/>
        <family val="2"/>
      </rPr>
      <t xml:space="preserve">),
</t>
    </r>
    <r>
      <rPr>
        <i/>
        <sz val="10"/>
        <rFont val="Arial"/>
        <family val="2"/>
      </rPr>
      <t>p05930/p061930</t>
    </r>
    <r>
      <rPr>
        <sz val="10"/>
        <rFont val="Arial"/>
        <family val="2"/>
      </rPr>
      <t xml:space="preserve"> = did you receive extra payments for overtime or tips? (Waves 5/6) [1: yes] (derived from several original variables, see comment),
</t>
    </r>
    <r>
      <rPr>
        <i/>
        <sz val="10"/>
        <rFont val="Arial"/>
        <family val="2"/>
      </rPr>
      <t>p051940/p061940</t>
    </r>
    <r>
      <rPr>
        <sz val="10"/>
        <rFont val="Arial"/>
        <family val="2"/>
      </rPr>
      <t xml:space="preserve"> = are these in addition or already included in normal earnings? (Waves 5/6) [1: additional to normal earnings] (derived from several original variables, see comment),
</t>
    </r>
    <r>
      <rPr>
        <i/>
        <sz val="10"/>
        <rFont val="Arial"/>
        <family val="2"/>
      </rPr>
      <t>p051950/p061950</t>
    </r>
    <r>
      <rPr>
        <sz val="10"/>
        <rFont val="Arial"/>
        <family val="2"/>
      </rPr>
      <t xml:space="preserve"> = net amount of extra payments for overtime (Waves 5/6) (derived from several original variables, see comment),
</t>
    </r>
    <r>
      <rPr>
        <i/>
        <sz val="10"/>
        <rFont val="Arial"/>
        <family val="2"/>
      </rPr>
      <t>p051960/p061960</t>
    </r>
    <r>
      <rPr>
        <sz val="10"/>
        <rFont val="Arial"/>
        <family val="2"/>
      </rPr>
      <t xml:space="preserve"> = for how many months received during 1997 (Waves 5/6) (derived from several original variables, see comment),
</t>
    </r>
    <r>
      <rPr>
        <i/>
        <sz val="10"/>
        <rFont val="Arial"/>
        <family val="2"/>
      </rPr>
      <t>p052120/p062120</t>
    </r>
    <r>
      <rPr>
        <sz val="10"/>
        <rFont val="Arial"/>
        <family val="2"/>
      </rPr>
      <t xml:space="preserve"> = did you receive any occasional extra payments in 1997? (Waves 5/6) [1: yes, at least one type received] (derived from several original variables, see comment),
</t>
    </r>
    <r>
      <rPr>
        <i/>
        <sz val="10"/>
        <rFont val="Arial"/>
        <family val="2"/>
      </rPr>
      <t>p051980/p061980</t>
    </r>
    <r>
      <rPr>
        <sz val="10"/>
        <rFont val="Arial"/>
        <family val="2"/>
      </rPr>
      <t xml:space="preserve"> = net amount of 13th salary (Waves 5/6) (derived from several original variables, see comment),
</t>
    </r>
    <r>
      <rPr>
        <i/>
        <sz val="10"/>
        <rFont val="Arial"/>
        <family val="2"/>
      </rPr>
      <t>p052000/p062000</t>
    </r>
    <r>
      <rPr>
        <sz val="10"/>
        <rFont val="Arial"/>
        <family val="2"/>
      </rPr>
      <t xml:space="preserve"> = net amount of 14th salary (Waves 5/6) (derived from several original variables, see comment),
</t>
    </r>
    <r>
      <rPr>
        <i/>
        <sz val="10"/>
        <rFont val="Arial"/>
        <family val="2"/>
      </rPr>
      <t>p052020/p062020</t>
    </r>
    <r>
      <rPr>
        <sz val="10"/>
        <rFont val="Arial"/>
        <family val="2"/>
      </rPr>
      <t xml:space="preserve"> = net amount of holiday pay (Waves 5/6) (derived from several original variables, see comment),
p052110/p062110 = other extra payments (Waves 5/6) </t>
    </r>
    <r>
      <rPr>
        <i/>
        <sz val="10"/>
        <rFont val="Arial"/>
        <family val="2"/>
      </rPr>
      <t>(V534 - Abfertigugng, Praemie oder sonstige betriebliche Geldleistung, Betrag öS, netto)</t>
    </r>
    <r>
      <rPr>
        <sz val="10"/>
        <rFont val="Arial"/>
        <family val="2"/>
      </rPr>
      <t xml:space="preserve">,
</t>
    </r>
    <r>
      <rPr>
        <i/>
        <sz val="10"/>
        <rFont val="Arial"/>
        <family val="2"/>
      </rPr>
      <t>p052240/p062240</t>
    </r>
    <r>
      <rPr>
        <sz val="10"/>
        <rFont val="Arial"/>
        <family val="2"/>
      </rPr>
      <t xml:space="preserve"> = did you during 1994 receive income from secondary/casual job? (Waves 5/6) [1: yes] </t>
    </r>
    <r>
      <rPr>
        <i/>
        <sz val="10"/>
        <rFont val="Arial"/>
        <family val="2"/>
      </rPr>
      <t>(V568 - hatten Sie im Jahr 1997 bisher noch nicht genannten Einkünfte aus einer Erwerbstätigkeit?)</t>
    </r>
    <r>
      <rPr>
        <sz val="10"/>
        <rFont val="Arial"/>
        <family val="2"/>
      </rPr>
      <t xml:space="preserve">,
</t>
    </r>
    <r>
      <rPr>
        <i/>
        <sz val="10"/>
        <rFont val="Arial"/>
        <family val="2"/>
      </rPr>
      <t>p052270/p062270</t>
    </r>
    <r>
      <rPr>
        <sz val="10"/>
        <rFont val="Arial"/>
        <family val="2"/>
      </rPr>
      <t xml:space="preserve"> = avarage monthly amount in NC (Waves 5/6) </t>
    </r>
    <r>
      <rPr>
        <i/>
        <sz val="10"/>
        <rFont val="Arial"/>
        <family val="2"/>
      </rPr>
      <t>(V571 - Nettoeinkommen Monatsbetrag &amp; V573 - können Sie den Betrag schätzen?)</t>
    </r>
    <r>
      <rPr>
        <sz val="10"/>
        <rFont val="Arial"/>
        <family val="2"/>
      </rPr>
      <t xml:space="preserve">,
</t>
    </r>
    <r>
      <rPr>
        <i/>
        <sz val="10"/>
        <rFont val="Arial"/>
        <family val="2"/>
      </rPr>
      <t>p052280/p062280</t>
    </r>
    <r>
      <rPr>
        <sz val="10"/>
        <rFont val="Arial"/>
        <family val="2"/>
      </rPr>
      <t xml:space="preserve"> = for how many months received during 1997 (Waves 5/6) </t>
    </r>
    <r>
      <rPr>
        <i/>
        <sz val="10"/>
        <rFont val="Arial"/>
        <family val="2"/>
      </rPr>
      <t>(V574/.../V585 - haben Sie in Januar/.../Dezember 1997 diese Tätigkeit(en) ausgeübt?)</t>
    </r>
    <r>
      <rPr>
        <sz val="10"/>
        <rFont val="Arial"/>
        <family val="2"/>
      </rPr>
      <t xml:space="preserve">,
</t>
    </r>
    <r>
      <rPr>
        <i/>
        <sz val="10"/>
        <rFont val="Arial"/>
        <family val="2"/>
      </rPr>
      <t>p052290/p062290</t>
    </r>
    <r>
      <rPr>
        <sz val="10"/>
        <rFont val="Arial"/>
        <family val="2"/>
      </rPr>
      <t xml:space="preserve"> = if irregular, give total amount for 1997 in NC (Waves 5/6) </t>
    </r>
    <r>
      <rPr>
        <i/>
        <sz val="10"/>
        <rFont val="Arial"/>
        <family val="2"/>
      </rPr>
      <t>(V572 - Nettoeinkommen Jahresbetrag 1997)</t>
    </r>
    <r>
      <rPr>
        <sz val="10"/>
        <rFont val="Arial"/>
        <family val="2"/>
      </rPr>
      <t xml:space="preserve">,
</t>
    </r>
    <r>
      <rPr>
        <i/>
        <sz val="10"/>
        <rFont val="Arial"/>
        <family val="2"/>
      </rPr>
      <t>p051880</t>
    </r>
    <r>
      <rPr>
        <sz val="10"/>
        <rFont val="Arial"/>
        <family val="2"/>
      </rPr>
      <t xml:space="preserve"> = gross monthly amount in NC (wage/salary/pay in any form) </t>
    </r>
    <r>
      <rPr>
        <i/>
        <sz val="10"/>
        <rFont val="Arial"/>
        <family val="2"/>
      </rPr>
      <t>(V318 - wieviel haben Sie pro Monat verdient - brutto?)</t>
    </r>
    <r>
      <rPr>
        <sz val="10"/>
        <rFont val="Arial"/>
        <family val="2"/>
      </rPr>
      <t xml:space="preserve">, 
</t>
    </r>
    <r>
      <rPr>
        <i/>
        <sz val="10"/>
        <rFont val="Arial"/>
        <family val="2"/>
      </rPr>
      <t>p051910</t>
    </r>
    <r>
      <rPr>
        <sz val="10"/>
        <rFont val="Arial"/>
        <family val="2"/>
      </rPr>
      <t xml:space="preserve"> = if irregular, give total gross amount for 1997 in NC (derived from several original variables, see comment).</t>
    </r>
  </si>
  <si>
    <r>
      <t xml:space="preserve">V37SR = [75000 (if </t>
    </r>
    <r>
      <rPr>
        <i/>
        <sz val="10"/>
        <rFont val="Arial"/>
        <family val="2"/>
      </rPr>
      <t>h051270</t>
    </r>
    <r>
      <rPr>
        <sz val="10"/>
        <rFont val="Arial"/>
        <family val="2"/>
      </rPr>
      <t xml:space="preserve">=1) + 450000 (if </t>
    </r>
    <r>
      <rPr>
        <i/>
        <sz val="10"/>
        <rFont val="Arial"/>
        <family val="2"/>
      </rPr>
      <t>h051270</t>
    </r>
    <r>
      <rPr>
        <sz val="10"/>
        <rFont val="Arial"/>
        <family val="2"/>
      </rPr>
      <t xml:space="preserve">=2 ) + 1000000 (if </t>
    </r>
    <r>
      <rPr>
        <i/>
        <sz val="10"/>
        <rFont val="Arial"/>
        <family val="2"/>
      </rPr>
      <t>h051270</t>
    </r>
    <r>
      <rPr>
        <sz val="10"/>
        <rFont val="Arial"/>
        <family val="2"/>
      </rPr>
      <t xml:space="preserve">=3)] </t>
    </r>
    <r>
      <rPr>
        <b/>
        <sz val="10"/>
        <rFont val="Arial"/>
        <family val="2"/>
      </rPr>
      <t xml:space="preserve">if </t>
    </r>
    <r>
      <rPr>
        <b/>
        <i/>
        <sz val="10"/>
        <rFont val="Arial"/>
        <family val="2"/>
      </rPr>
      <t>h051260</t>
    </r>
    <r>
      <rPr>
        <b/>
        <sz val="10"/>
        <rFont val="Arial"/>
        <family val="2"/>
      </rPr>
      <t>=1</t>
    </r>
    <r>
      <rPr>
        <sz val="10"/>
        <rFont val="Arial"/>
        <family val="2"/>
      </rPr>
      <t xml:space="preserve">,
where </t>
    </r>
    <r>
      <rPr>
        <i/>
        <sz val="10"/>
        <rFont val="Arial"/>
        <family val="2"/>
      </rPr>
      <t>h051260</t>
    </r>
    <r>
      <rPr>
        <sz val="10"/>
        <rFont val="Arial"/>
        <family val="2"/>
      </rPr>
      <t xml:space="preserve"> = did you(r household) inherit any capital, or receive a gift/lottery winning? [1: yes] </t>
    </r>
    <r>
      <rPr>
        <i/>
        <sz val="10"/>
        <rFont val="Arial"/>
        <family val="2"/>
      </rPr>
      <t>(V194 - haben Sie oder ein anderes Haushaltsmitglied im Jahr 1997 eine einmalige Einnahmensteigerung (30.000 öS oder mehr) durch eine Erbschaft, Schenkung oder einen Lottogewinn erzielt?)</t>
    </r>
    <r>
      <rPr>
        <sz val="10"/>
        <rFont val="Arial"/>
        <family val="2"/>
      </rPr>
      <t xml:space="preserve">,
</t>
    </r>
    <r>
      <rPr>
        <i/>
        <sz val="10"/>
        <rFont val="Arial"/>
        <family val="2"/>
      </rPr>
      <t>h051270</t>
    </r>
    <r>
      <rPr>
        <sz val="10"/>
        <rFont val="Arial"/>
        <family val="2"/>
      </rPr>
      <t xml:space="preserve"> = amount of inheritance/lottery winning during 1997 in NC </t>
    </r>
    <r>
      <rPr>
        <i/>
        <sz val="10"/>
        <rFont val="Arial"/>
        <family val="2"/>
      </rPr>
      <t>(V195 - wieviel 1997?)</t>
    </r>
    <r>
      <rPr>
        <sz val="10"/>
        <rFont val="Arial"/>
        <family val="2"/>
      </rPr>
      <t>.</t>
    </r>
  </si>
  <si>
    <r>
      <t>PAGE =(</t>
    </r>
    <r>
      <rPr>
        <i/>
        <sz val="10"/>
        <rFont val="Arial"/>
        <family val="2"/>
      </rPr>
      <t>d05y - r05year</t>
    </r>
    <r>
      <rPr>
        <sz val="10"/>
        <rFont val="Arial"/>
        <family val="2"/>
      </rPr>
      <t xml:space="preserve">) if </t>
    </r>
    <r>
      <rPr>
        <i/>
        <sz val="10"/>
        <rFont val="Arial"/>
        <family val="2"/>
      </rPr>
      <t>d05m&gt;=r05month</t>
    </r>
    <r>
      <rPr>
        <sz val="10"/>
        <rFont val="Arial"/>
        <family val="2"/>
      </rPr>
      <t>,
PAGE =(</t>
    </r>
    <r>
      <rPr>
        <i/>
        <sz val="10"/>
        <rFont val="Arial"/>
        <family val="2"/>
      </rPr>
      <t>d05y - r05year</t>
    </r>
    <r>
      <rPr>
        <sz val="10"/>
        <rFont val="Arial"/>
        <family val="2"/>
      </rPr>
      <t>) -1 if</t>
    </r>
    <r>
      <rPr>
        <i/>
        <sz val="10"/>
        <rFont val="Arial"/>
        <family val="2"/>
      </rPr>
      <t xml:space="preserve"> d05m&lt;r05month</t>
    </r>
    <r>
      <rPr>
        <sz val="10"/>
        <rFont val="Arial"/>
        <family val="2"/>
      </rPr>
      <t xml:space="preserve">,
where </t>
    </r>
    <r>
      <rPr>
        <i/>
        <sz val="10"/>
        <rFont val="Arial"/>
        <family val="2"/>
      </rPr>
      <t>d05y</t>
    </r>
    <r>
      <rPr>
        <sz val="10"/>
        <rFont val="Arial"/>
        <family val="2"/>
      </rPr>
      <t xml:space="preserve"> = year of survey </t>
    </r>
    <r>
      <rPr>
        <i/>
        <sz val="10"/>
        <rFont val="Arial"/>
        <family val="2"/>
      </rPr>
      <t>(V22 - Jahr des Interviews)</t>
    </r>
    <r>
      <rPr>
        <sz val="10"/>
        <rFont val="Arial"/>
        <family val="2"/>
      </rPr>
      <t xml:space="preserve">,
</t>
    </r>
    <r>
      <rPr>
        <i/>
        <sz val="10"/>
        <rFont val="Arial"/>
        <family val="2"/>
      </rPr>
      <t xml:space="preserve">r05year </t>
    </r>
    <r>
      <rPr>
        <sz val="10"/>
        <rFont val="Arial"/>
        <family val="2"/>
      </rPr>
      <t xml:space="preserve">= year of birth </t>
    </r>
    <r>
      <rPr>
        <i/>
        <sz val="10"/>
        <rFont val="Arial"/>
        <family val="2"/>
      </rPr>
      <t>(V9 - Geburtsjahr)</t>
    </r>
    <r>
      <rPr>
        <sz val="10"/>
        <rFont val="Arial"/>
        <family val="2"/>
      </rPr>
      <t xml:space="preserve">,
</t>
    </r>
    <r>
      <rPr>
        <i/>
        <sz val="10"/>
        <rFont val="Arial"/>
        <family val="2"/>
      </rPr>
      <t>d05m</t>
    </r>
    <r>
      <rPr>
        <sz val="10"/>
        <rFont val="Arial"/>
        <family val="2"/>
      </rPr>
      <t xml:space="preserve"> = month of survey </t>
    </r>
    <r>
      <rPr>
        <i/>
        <sz val="10"/>
        <rFont val="Arial"/>
        <family val="2"/>
      </rPr>
      <t>(V21 - Monat des Interviews),</t>
    </r>
    <r>
      <rPr>
        <sz val="10"/>
        <rFont val="Arial"/>
        <family val="2"/>
      </rPr>
      <t xml:space="preserve">
</t>
    </r>
    <r>
      <rPr>
        <i/>
        <sz val="10"/>
        <rFont val="Arial"/>
        <family val="2"/>
      </rPr>
      <t>r05month</t>
    </r>
    <r>
      <rPr>
        <sz val="10"/>
        <rFont val="Arial"/>
        <family val="2"/>
      </rPr>
      <t xml:space="preserve"> = month of birth</t>
    </r>
    <r>
      <rPr>
        <i/>
        <sz val="10"/>
        <rFont val="Arial"/>
        <family val="2"/>
      </rPr>
      <t xml:space="preserve"> (V8 - Geburtsmonat)</t>
    </r>
    <r>
      <rPr>
        <sz val="10"/>
        <rFont val="Arial"/>
        <family val="2"/>
      </rPr>
      <t>.</t>
    </r>
  </si>
  <si>
    <t>ECHP individual level roster data and household level roster data (Wave 5)</t>
  </si>
  <si>
    <r>
      <t xml:space="preserve">PSEX = </t>
    </r>
    <r>
      <rPr>
        <i/>
        <sz val="10"/>
        <rFont val="Arial"/>
        <family val="2"/>
      </rPr>
      <t>r05sex</t>
    </r>
    <r>
      <rPr>
        <sz val="10"/>
        <rFont val="Arial"/>
        <family val="2"/>
      </rPr>
      <t xml:space="preserve">
where </t>
    </r>
    <r>
      <rPr>
        <i/>
        <sz val="10"/>
        <rFont val="Arial"/>
        <family val="2"/>
      </rPr>
      <t xml:space="preserve">r05sex </t>
    </r>
    <r>
      <rPr>
        <sz val="10"/>
        <rFont val="Arial"/>
        <family val="2"/>
      </rPr>
      <t xml:space="preserve">= sex </t>
    </r>
    <r>
      <rPr>
        <i/>
        <sz val="10"/>
        <rFont val="Arial"/>
        <family val="2"/>
      </rPr>
      <t>(V10 - Geschlecht)</t>
    </r>
    <r>
      <rPr>
        <sz val="10"/>
        <rFont val="Arial"/>
        <family val="2"/>
      </rPr>
      <t>.</t>
    </r>
  </si>
  <si>
    <r>
      <t xml:space="preserve">PMART = </t>
    </r>
    <r>
      <rPr>
        <i/>
        <sz val="10"/>
        <rFont val="Arial"/>
        <family val="2"/>
      </rPr>
      <t>p053740</t>
    </r>
    <r>
      <rPr>
        <sz val="10"/>
        <rFont val="Arial"/>
        <family val="2"/>
      </rPr>
      <t xml:space="preserve"> (recoded) if </t>
    </r>
    <r>
      <rPr>
        <i/>
        <sz val="10"/>
        <rFont val="Arial"/>
        <family val="2"/>
      </rPr>
      <t>p053590</t>
    </r>
    <r>
      <rPr>
        <sz val="10"/>
        <rFont val="Arial"/>
        <family val="2"/>
      </rPr>
      <t xml:space="preserve">=1,
PMART = 4 if </t>
    </r>
    <r>
      <rPr>
        <i/>
        <sz val="10"/>
        <rFont val="Arial"/>
        <family val="2"/>
      </rPr>
      <t>p053590</t>
    </r>
    <r>
      <rPr>
        <sz val="10"/>
        <rFont val="Arial"/>
        <family val="2"/>
      </rPr>
      <t xml:space="preserve">=1 &amp; </t>
    </r>
    <r>
      <rPr>
        <i/>
        <sz val="10"/>
        <rFont val="Arial"/>
        <family val="2"/>
      </rPr>
      <t>p053760</t>
    </r>
    <r>
      <rPr>
        <sz val="10"/>
        <rFont val="Arial"/>
        <family val="2"/>
      </rPr>
      <t xml:space="preserve">=1,
PMART = </t>
    </r>
    <r>
      <rPr>
        <i/>
        <sz val="10"/>
        <rFont val="Arial"/>
        <family val="2"/>
      </rPr>
      <t>p053620</t>
    </r>
    <r>
      <rPr>
        <sz val="10"/>
        <rFont val="Arial"/>
        <family val="2"/>
      </rPr>
      <t xml:space="preserve"> (recoded) if </t>
    </r>
    <r>
      <rPr>
        <i/>
        <sz val="10"/>
        <rFont val="Arial"/>
        <family val="2"/>
      </rPr>
      <t>p053590</t>
    </r>
    <r>
      <rPr>
        <sz val="10"/>
        <rFont val="Arial"/>
        <family val="2"/>
      </rPr>
      <t xml:space="preserve">=2,
PMART = 4 if </t>
    </r>
    <r>
      <rPr>
        <i/>
        <sz val="10"/>
        <rFont val="Arial"/>
        <family val="2"/>
      </rPr>
      <t>p053620</t>
    </r>
    <r>
      <rPr>
        <sz val="10"/>
        <rFont val="Arial"/>
        <family val="2"/>
      </rPr>
      <t xml:space="preserve">=1 &amp; </t>
    </r>
    <r>
      <rPr>
        <i/>
        <sz val="10"/>
        <rFont val="Arial"/>
        <family val="2"/>
      </rPr>
      <t>p053630</t>
    </r>
    <r>
      <rPr>
        <sz val="10"/>
        <rFont val="Arial"/>
        <family val="2"/>
      </rPr>
      <t xml:space="preserve">=1,
where </t>
    </r>
    <r>
      <rPr>
        <i/>
        <sz val="10"/>
        <rFont val="Arial"/>
        <family val="2"/>
      </rPr>
      <t>p053590</t>
    </r>
    <r>
      <rPr>
        <sz val="10"/>
        <rFont val="Arial"/>
        <family val="2"/>
      </rPr>
      <t xml:space="preserve"> = have you been interviewed before? [1: yes; 2: no] </t>
    </r>
    <r>
      <rPr>
        <i/>
        <sz val="10"/>
        <rFont val="Arial"/>
        <family val="2"/>
      </rPr>
      <t>(V758 - hat die befragte Person bereits in der dritten Befragungswelle einen Personenfragebogen beantwortet?)</t>
    </r>
    <r>
      <rPr>
        <sz val="10"/>
        <rFont val="Arial"/>
        <family val="2"/>
      </rPr>
      <t xml:space="preserve">,
</t>
    </r>
    <r>
      <rPr>
        <i/>
        <sz val="10"/>
        <rFont val="Arial"/>
        <family val="2"/>
      </rPr>
      <t>p053620</t>
    </r>
    <r>
      <rPr>
        <sz val="10"/>
        <rFont val="Arial"/>
        <family val="2"/>
      </rPr>
      <t xml:space="preserve"> = what is your present marital status? - interviewed before </t>
    </r>
    <r>
      <rPr>
        <i/>
        <sz val="10"/>
        <rFont val="Arial"/>
        <family val="2"/>
      </rPr>
      <t>(V761 - welchen Familienstand haben Sie gegenwärtig?)</t>
    </r>
    <r>
      <rPr>
        <sz val="10"/>
        <rFont val="Arial"/>
        <family val="2"/>
      </rPr>
      <t xml:space="preserve">,
</t>
    </r>
    <r>
      <rPr>
        <i/>
        <sz val="10"/>
        <rFont val="Arial"/>
        <family val="2"/>
      </rPr>
      <t>p053630</t>
    </r>
    <r>
      <rPr>
        <sz val="10"/>
        <rFont val="Arial"/>
        <family val="2"/>
      </rPr>
      <t xml:space="preserve"> = are you living in a consensual union? - interviewed before </t>
    </r>
    <r>
      <rPr>
        <i/>
        <sz val="10"/>
        <rFont val="Arial"/>
        <family val="2"/>
      </rPr>
      <t>(V762 - leben Sie in einer nichtehelichen Lebensgemeinschaft?)</t>
    </r>
    <r>
      <rPr>
        <sz val="10"/>
        <rFont val="Arial"/>
        <family val="2"/>
      </rPr>
      <t xml:space="preserve">,
</t>
    </r>
    <r>
      <rPr>
        <i/>
        <sz val="10"/>
        <rFont val="Arial"/>
        <family val="2"/>
      </rPr>
      <t>p053740</t>
    </r>
    <r>
      <rPr>
        <sz val="10"/>
        <rFont val="Arial"/>
        <family val="2"/>
      </rPr>
      <t xml:space="preserve"> = what is your present marital status? - first time interviewed </t>
    </r>
    <r>
      <rPr>
        <i/>
        <sz val="10"/>
        <rFont val="Arial"/>
        <family val="2"/>
      </rPr>
      <t>(V772 - welches ist Ihr gegenwärtiger Familienstand?)</t>
    </r>
    <r>
      <rPr>
        <sz val="10"/>
        <rFont val="Arial"/>
        <family val="2"/>
      </rPr>
      <t xml:space="preserve">,
</t>
    </r>
    <r>
      <rPr>
        <i/>
        <sz val="10"/>
        <rFont val="Arial"/>
        <family val="2"/>
      </rPr>
      <t>p053760</t>
    </r>
    <r>
      <rPr>
        <sz val="10"/>
        <rFont val="Arial"/>
        <family val="2"/>
      </rPr>
      <t xml:space="preserve"> = are you living in a consensual union? - first time interviewed </t>
    </r>
    <r>
      <rPr>
        <i/>
        <sz val="10"/>
        <rFont val="Arial"/>
        <family val="2"/>
      </rPr>
      <t>(V774 - leben Sie in einer Lebensgemeinschaft?).</t>
    </r>
  </si>
  <si>
    <r>
      <t xml:space="preserve">PREL = </t>
    </r>
    <r>
      <rPr>
        <i/>
        <sz val="10"/>
        <rFont val="Arial"/>
        <family val="2"/>
      </rPr>
      <t>r05rel01</t>
    </r>
    <r>
      <rPr>
        <sz val="10"/>
        <rFont val="Arial"/>
        <family val="2"/>
      </rPr>
      <t xml:space="preserve">+ 1 if </t>
    </r>
    <r>
      <rPr>
        <i/>
        <sz val="10"/>
        <rFont val="Arial"/>
        <family val="2"/>
      </rPr>
      <t>r05rel01</t>
    </r>
    <r>
      <rPr>
        <sz val="10"/>
        <rFont val="Arial"/>
        <family val="2"/>
      </rPr>
      <t xml:space="preserve">&lt;90,
else PREL = </t>
    </r>
    <r>
      <rPr>
        <i/>
        <sz val="10"/>
        <rFont val="Arial"/>
        <family val="2"/>
      </rPr>
      <t>r05rel01</t>
    </r>
    <r>
      <rPr>
        <sz val="10"/>
        <rFont val="Arial"/>
        <family val="2"/>
      </rPr>
      <t xml:space="preserve">,
where </t>
    </r>
    <r>
      <rPr>
        <i/>
        <sz val="10"/>
        <rFont val="Arial"/>
        <family val="2"/>
      </rPr>
      <t>r05rel01</t>
    </r>
    <r>
      <rPr>
        <sz val="10"/>
        <rFont val="Arial"/>
        <family val="2"/>
      </rPr>
      <t xml:space="preserve"> = relation to person in line 1 </t>
    </r>
    <r>
      <rPr>
        <i/>
        <sz val="10"/>
        <rFont val="Arial"/>
        <family val="2"/>
      </rPr>
      <t>(V31 - Beziehung zu Person mit Zeilennummer 01)</t>
    </r>
    <r>
      <rPr>
        <sz val="10"/>
        <rFont val="Arial"/>
        <family val="2"/>
      </rPr>
      <t>.</t>
    </r>
  </si>
  <si>
    <r>
      <t xml:space="preserve">PETHNAT = 1 if </t>
    </r>
    <r>
      <rPr>
        <i/>
        <sz val="10"/>
        <rFont val="Arial"/>
        <family val="2"/>
      </rPr>
      <t>p053550</t>
    </r>
    <r>
      <rPr>
        <sz val="10"/>
        <rFont val="Arial"/>
        <family val="2"/>
      </rPr>
      <t xml:space="preserve">=1 &amp; </t>
    </r>
    <r>
      <rPr>
        <i/>
        <sz val="10"/>
        <rFont val="Arial"/>
        <family val="2"/>
      </rPr>
      <t>p053560</t>
    </r>
    <r>
      <rPr>
        <sz val="10"/>
        <rFont val="Arial"/>
        <family val="2"/>
      </rPr>
      <t xml:space="preserve">&gt;1, 
PETHNAT = 2 if </t>
    </r>
    <r>
      <rPr>
        <i/>
        <sz val="10"/>
        <rFont val="Arial"/>
        <family val="2"/>
      </rPr>
      <t xml:space="preserve"> p053550</t>
    </r>
    <r>
      <rPr>
        <sz val="10"/>
        <rFont val="Arial"/>
        <family val="2"/>
      </rPr>
      <t xml:space="preserve">=1 &amp; </t>
    </r>
    <r>
      <rPr>
        <i/>
        <sz val="10"/>
        <rFont val="Arial"/>
        <family val="2"/>
      </rPr>
      <t>p053560</t>
    </r>
    <r>
      <rPr>
        <sz val="10"/>
        <rFont val="Arial"/>
        <family val="2"/>
      </rPr>
      <t xml:space="preserve">=1,
PETHNAT = </t>
    </r>
    <r>
      <rPr>
        <i/>
        <sz val="10"/>
        <rFont val="Arial"/>
        <family val="2"/>
      </rPr>
      <t>p053570</t>
    </r>
    <r>
      <rPr>
        <sz val="10"/>
        <rFont val="Arial"/>
        <family val="2"/>
      </rPr>
      <t xml:space="preserve">*10 if </t>
    </r>
    <r>
      <rPr>
        <i/>
        <sz val="10"/>
        <rFont val="Arial"/>
        <family val="2"/>
      </rPr>
      <t>p053550</t>
    </r>
    <r>
      <rPr>
        <sz val="10"/>
        <rFont val="Arial"/>
        <family val="2"/>
      </rPr>
      <t xml:space="preserve">=2,
where </t>
    </r>
    <r>
      <rPr>
        <i/>
        <sz val="10"/>
        <rFont val="Arial"/>
        <family val="2"/>
      </rPr>
      <t>p053550</t>
    </r>
    <r>
      <rPr>
        <sz val="10"/>
        <rFont val="Arial"/>
        <family val="2"/>
      </rPr>
      <t xml:space="preserve"> = is (one of) your present citizenships the one of the country of survey? [1: yes; 2: no] </t>
    </r>
    <r>
      <rPr>
        <i/>
        <sz val="10"/>
        <rFont val="Arial"/>
        <family val="2"/>
      </rPr>
      <t>(V754 - sind Sie österreichische/-r Staatsbürger/in?)</t>
    </r>
    <r>
      <rPr>
        <sz val="10"/>
        <rFont val="Arial"/>
        <family val="2"/>
      </rPr>
      <t xml:space="preserve">,
</t>
    </r>
    <r>
      <rPr>
        <i/>
        <sz val="10"/>
        <rFont val="Arial"/>
        <family val="2"/>
      </rPr>
      <t>p053560</t>
    </r>
    <r>
      <rPr>
        <sz val="10"/>
        <rFont val="Arial"/>
        <family val="2"/>
      </rPr>
      <t xml:space="preserve"> = whether person has other citizenships [1: yes, 2: no] </t>
    </r>
    <r>
      <rPr>
        <i/>
        <sz val="10"/>
        <rFont val="Arial"/>
        <family val="2"/>
      </rPr>
      <t>(V755 - andere Staatsbürgerschaften?)</t>
    </r>
    <r>
      <rPr>
        <sz val="10"/>
        <rFont val="Arial"/>
        <family val="2"/>
      </rPr>
      <t xml:space="preserve">,
</t>
    </r>
    <r>
      <rPr>
        <i/>
        <sz val="10"/>
        <rFont val="Arial"/>
        <family val="2"/>
      </rPr>
      <t>p053570</t>
    </r>
    <r>
      <rPr>
        <sz val="10"/>
        <rFont val="Arial"/>
        <family val="2"/>
      </rPr>
      <t xml:space="preserve"> = country of other citizenship </t>
    </r>
    <r>
      <rPr>
        <i/>
        <sz val="10"/>
        <rFont val="Arial"/>
        <family val="2"/>
      </rPr>
      <t>(V756 - erste andere Staatsbürgerschaft)</t>
    </r>
    <r>
      <rPr>
        <sz val="10"/>
        <rFont val="Arial"/>
        <family val="2"/>
      </rPr>
      <t>.</t>
    </r>
  </si>
  <si>
    <r>
      <t xml:space="preserve">PIMMIGR = 1 if </t>
    </r>
    <r>
      <rPr>
        <i/>
        <sz val="10"/>
        <rFont val="Arial"/>
        <family val="2"/>
      </rPr>
      <t>p053640</t>
    </r>
    <r>
      <rPr>
        <sz val="10"/>
        <rFont val="Arial"/>
        <family val="2"/>
      </rPr>
      <t xml:space="preserve">=1 or </t>
    </r>
    <r>
      <rPr>
        <i/>
        <sz val="10"/>
        <rFont val="Arial"/>
        <family val="2"/>
      </rPr>
      <t>p043640</t>
    </r>
    <r>
      <rPr>
        <sz val="10"/>
        <rFont val="Arial"/>
        <family val="2"/>
      </rPr>
      <t xml:space="preserve">=1 or </t>
    </r>
    <r>
      <rPr>
        <i/>
        <sz val="10"/>
        <rFont val="Arial"/>
        <family val="2"/>
      </rPr>
      <t>p033640</t>
    </r>
    <r>
      <rPr>
        <sz val="10"/>
        <rFont val="Arial"/>
        <family val="2"/>
      </rPr>
      <t xml:space="preserve">=1 or </t>
    </r>
    <r>
      <rPr>
        <i/>
        <sz val="10"/>
        <rFont val="Arial"/>
        <family val="2"/>
      </rPr>
      <t>p02364</t>
    </r>
    <r>
      <rPr>
        <sz val="10"/>
        <rFont val="Arial"/>
        <family val="2"/>
      </rPr>
      <t xml:space="preserve">=1,
else PIMMIGR = </t>
    </r>
    <r>
      <rPr>
        <i/>
        <sz val="10"/>
        <rFont val="Arial"/>
        <family val="2"/>
      </rPr>
      <t xml:space="preserve">p053660 </t>
    </r>
    <r>
      <rPr>
        <sz val="10"/>
        <rFont val="Arial"/>
        <family val="2"/>
      </rPr>
      <t xml:space="preserve">if </t>
    </r>
    <r>
      <rPr>
        <i/>
        <sz val="10"/>
        <rFont val="Arial"/>
        <family val="2"/>
      </rPr>
      <t>p053640</t>
    </r>
    <r>
      <rPr>
        <sz val="10"/>
        <rFont val="Arial"/>
        <family val="2"/>
      </rPr>
      <t xml:space="preserve">=2,
else PIMMIGR = </t>
    </r>
    <r>
      <rPr>
        <i/>
        <sz val="10"/>
        <rFont val="Arial"/>
        <family val="2"/>
      </rPr>
      <t>p043660</t>
    </r>
    <r>
      <rPr>
        <sz val="10"/>
        <rFont val="Arial"/>
        <family val="2"/>
      </rPr>
      <t xml:space="preserve"> if </t>
    </r>
    <r>
      <rPr>
        <i/>
        <sz val="10"/>
        <rFont val="Arial"/>
        <family val="2"/>
      </rPr>
      <t>p043640</t>
    </r>
    <r>
      <rPr>
        <sz val="10"/>
        <rFont val="Arial"/>
        <family val="2"/>
      </rPr>
      <t xml:space="preserve">=2,
else PIMMIGR = </t>
    </r>
    <r>
      <rPr>
        <i/>
        <sz val="10"/>
        <rFont val="Arial"/>
        <family val="2"/>
      </rPr>
      <t>p033660</t>
    </r>
    <r>
      <rPr>
        <sz val="10"/>
        <rFont val="Arial"/>
        <family val="2"/>
      </rPr>
      <t xml:space="preserve"> if </t>
    </r>
    <r>
      <rPr>
        <i/>
        <sz val="10"/>
        <rFont val="Arial"/>
        <family val="2"/>
      </rPr>
      <t>p033640</t>
    </r>
    <r>
      <rPr>
        <sz val="10"/>
        <rFont val="Arial"/>
        <family val="2"/>
      </rPr>
      <t xml:space="preserve">=2,
else PIMMIGR = </t>
    </r>
    <r>
      <rPr>
        <i/>
        <sz val="10"/>
        <rFont val="Arial"/>
        <family val="2"/>
      </rPr>
      <t>p02366</t>
    </r>
    <r>
      <rPr>
        <sz val="10"/>
        <rFont val="Arial"/>
        <family val="2"/>
      </rPr>
      <t xml:space="preserve"> if </t>
    </r>
    <r>
      <rPr>
        <i/>
        <sz val="10"/>
        <rFont val="Arial"/>
        <family val="2"/>
      </rPr>
      <t>p02364</t>
    </r>
    <r>
      <rPr>
        <sz val="10"/>
        <rFont val="Arial"/>
        <family val="2"/>
      </rPr>
      <t xml:space="preserve">=2,
where </t>
    </r>
    <r>
      <rPr>
        <i/>
        <sz val="10"/>
        <rFont val="Arial"/>
        <family val="2"/>
      </rPr>
      <t>p02364/p033640/p043640/p053640</t>
    </r>
    <r>
      <rPr>
        <sz val="10"/>
        <rFont val="Arial"/>
        <family val="2"/>
      </rPr>
      <t xml:space="preserve"> = are you living in this region since birth? (waves 2/3/4/5) [1: yes, 2: no] </t>
    </r>
    <r>
      <rPr>
        <i/>
        <sz val="10"/>
        <rFont val="Arial"/>
        <family val="2"/>
      </rPr>
      <t>(V763 - leben Sie seit der Geburt in diesem Bundesland?)</t>
    </r>
    <r>
      <rPr>
        <sz val="10"/>
        <rFont val="Arial"/>
        <family val="2"/>
      </rPr>
      <t xml:space="preserve">,
</t>
    </r>
    <r>
      <rPr>
        <i/>
        <sz val="10"/>
        <rFont val="Arial"/>
        <family val="2"/>
      </rPr>
      <t>p02366/p033660/p043660/p053660</t>
    </r>
    <r>
      <rPr>
        <sz val="10"/>
        <rFont val="Arial"/>
        <family val="2"/>
      </rPr>
      <t xml:space="preserve"> = where did you live before coming to this region? (waves 2/3/4/5) [1: in this country; 2: abroad] </t>
    </r>
    <r>
      <rPr>
        <i/>
        <sz val="10"/>
        <rFont val="Arial"/>
        <family val="2"/>
      </rPr>
      <t>(V765 - in welchen Land oder welchem Bundesland haben Sie gewohnt, bevor Sie hierher gezogen sind?)</t>
    </r>
    <r>
      <rPr>
        <sz val="10"/>
        <rFont val="Arial"/>
        <family val="2"/>
      </rPr>
      <t>.</t>
    </r>
  </si>
  <si>
    <r>
      <t xml:space="preserve">PEDUC = 1 if </t>
    </r>
    <r>
      <rPr>
        <i/>
        <sz val="10"/>
        <rFont val="Arial"/>
        <family val="2"/>
      </rPr>
      <t>p053820</t>
    </r>
    <r>
      <rPr>
        <sz val="10"/>
        <rFont val="Arial"/>
        <family val="2"/>
      </rPr>
      <t xml:space="preserve">=4 or </t>
    </r>
    <r>
      <rPr>
        <i/>
        <sz val="10"/>
        <rFont val="Arial"/>
        <family val="2"/>
      </rPr>
      <t>p043820</t>
    </r>
    <r>
      <rPr>
        <sz val="10"/>
        <rFont val="Arial"/>
        <family val="2"/>
      </rPr>
      <t xml:space="preserve">=4 or </t>
    </r>
    <r>
      <rPr>
        <i/>
        <sz val="10"/>
        <rFont val="Arial"/>
        <family val="2"/>
      </rPr>
      <t>p033820</t>
    </r>
    <r>
      <rPr>
        <sz val="10"/>
        <rFont val="Arial"/>
        <family val="2"/>
      </rPr>
      <t xml:space="preserve">=4 or </t>
    </r>
    <r>
      <rPr>
        <i/>
        <sz val="10"/>
        <rFont val="Arial"/>
        <family val="2"/>
      </rPr>
      <t>p02382</t>
    </r>
    <r>
      <rPr>
        <sz val="10"/>
        <rFont val="Arial"/>
        <family val="2"/>
      </rPr>
      <t xml:space="preserve">=4,
PEDUC = 2 if </t>
    </r>
    <r>
      <rPr>
        <i/>
        <sz val="10"/>
        <rFont val="Arial"/>
        <family val="2"/>
      </rPr>
      <t>p053820</t>
    </r>
    <r>
      <rPr>
        <sz val="10"/>
        <rFont val="Arial"/>
        <family val="2"/>
      </rPr>
      <t xml:space="preserve">=3 or </t>
    </r>
    <r>
      <rPr>
        <i/>
        <sz val="10"/>
        <rFont val="Arial"/>
        <family val="2"/>
      </rPr>
      <t>p043820</t>
    </r>
    <r>
      <rPr>
        <sz val="10"/>
        <rFont val="Arial"/>
        <family val="2"/>
      </rPr>
      <t xml:space="preserve">=3 or </t>
    </r>
    <r>
      <rPr>
        <i/>
        <sz val="10"/>
        <rFont val="Arial"/>
        <family val="2"/>
      </rPr>
      <t>p033820</t>
    </r>
    <r>
      <rPr>
        <sz val="10"/>
        <rFont val="Arial"/>
        <family val="2"/>
      </rPr>
      <t xml:space="preserve">=3 or </t>
    </r>
    <r>
      <rPr>
        <i/>
        <sz val="10"/>
        <rFont val="Arial"/>
        <family val="2"/>
      </rPr>
      <t>p02382</t>
    </r>
    <r>
      <rPr>
        <sz val="10"/>
        <rFont val="Arial"/>
        <family val="2"/>
      </rPr>
      <t xml:space="preserve">=3,
PEDUC = 3 if </t>
    </r>
    <r>
      <rPr>
        <i/>
        <sz val="10"/>
        <rFont val="Arial"/>
        <family val="2"/>
      </rPr>
      <t>p053820</t>
    </r>
    <r>
      <rPr>
        <sz val="10"/>
        <rFont val="Arial"/>
        <family val="2"/>
      </rPr>
      <t xml:space="preserve">=2 or </t>
    </r>
    <r>
      <rPr>
        <i/>
        <sz val="10"/>
        <rFont val="Arial"/>
        <family val="2"/>
      </rPr>
      <t>p043820</t>
    </r>
    <r>
      <rPr>
        <sz val="10"/>
        <rFont val="Arial"/>
        <family val="2"/>
      </rPr>
      <t xml:space="preserve">=2 or </t>
    </r>
    <r>
      <rPr>
        <i/>
        <sz val="10"/>
        <rFont val="Arial"/>
        <family val="2"/>
      </rPr>
      <t>p033820</t>
    </r>
    <r>
      <rPr>
        <sz val="10"/>
        <rFont val="Arial"/>
        <family val="2"/>
      </rPr>
      <t xml:space="preserve">=2 or </t>
    </r>
    <r>
      <rPr>
        <i/>
        <sz val="10"/>
        <rFont val="Arial"/>
        <family val="2"/>
      </rPr>
      <t>p02382</t>
    </r>
    <r>
      <rPr>
        <sz val="10"/>
        <rFont val="Arial"/>
        <family val="2"/>
      </rPr>
      <t>=2,
PEDUC = 4 if (</t>
    </r>
    <r>
      <rPr>
        <i/>
        <sz val="10"/>
        <rFont val="Arial"/>
        <family val="2"/>
      </rPr>
      <t>p053820</t>
    </r>
    <r>
      <rPr>
        <sz val="10"/>
        <rFont val="Arial"/>
        <family val="2"/>
      </rPr>
      <t xml:space="preserve">=1 &amp; </t>
    </r>
    <r>
      <rPr>
        <i/>
        <sz val="10"/>
        <rFont val="Arial"/>
        <family val="2"/>
      </rPr>
      <t>p053830</t>
    </r>
    <r>
      <rPr>
        <sz val="10"/>
        <rFont val="Arial"/>
        <family val="2"/>
      </rPr>
      <t>&gt;=3) or (</t>
    </r>
    <r>
      <rPr>
        <i/>
        <sz val="10"/>
        <rFont val="Arial"/>
        <family val="2"/>
      </rPr>
      <t>p043820</t>
    </r>
    <r>
      <rPr>
        <sz val="10"/>
        <rFont val="Arial"/>
        <family val="2"/>
      </rPr>
      <t xml:space="preserve">=1 &amp; </t>
    </r>
    <r>
      <rPr>
        <i/>
        <sz val="10"/>
        <rFont val="Arial"/>
        <family val="2"/>
      </rPr>
      <t>p043830</t>
    </r>
    <r>
      <rPr>
        <sz val="10"/>
        <rFont val="Arial"/>
        <family val="2"/>
      </rPr>
      <t>&gt;=3) or (</t>
    </r>
    <r>
      <rPr>
        <i/>
        <sz val="10"/>
        <rFont val="Arial"/>
        <family val="2"/>
      </rPr>
      <t>p033820</t>
    </r>
    <r>
      <rPr>
        <sz val="10"/>
        <rFont val="Arial"/>
        <family val="2"/>
      </rPr>
      <t xml:space="preserve">=1 &amp; </t>
    </r>
    <r>
      <rPr>
        <i/>
        <sz val="10"/>
        <rFont val="Arial"/>
        <family val="2"/>
      </rPr>
      <t>p033830</t>
    </r>
    <r>
      <rPr>
        <sz val="10"/>
        <rFont val="Arial"/>
        <family val="2"/>
      </rPr>
      <t>&gt;=3) or (</t>
    </r>
    <r>
      <rPr>
        <i/>
        <sz val="10"/>
        <rFont val="Arial"/>
        <family val="2"/>
      </rPr>
      <t>p02382</t>
    </r>
    <r>
      <rPr>
        <sz val="10"/>
        <rFont val="Arial"/>
        <family val="2"/>
      </rPr>
      <t xml:space="preserve">=1 &amp; </t>
    </r>
    <r>
      <rPr>
        <i/>
        <sz val="10"/>
        <rFont val="Arial"/>
        <family val="2"/>
      </rPr>
      <t>p02383</t>
    </r>
    <r>
      <rPr>
        <sz val="10"/>
        <rFont val="Arial"/>
        <family val="2"/>
      </rPr>
      <t>&gt;=3),
PEDUC = 5 if (</t>
    </r>
    <r>
      <rPr>
        <i/>
        <sz val="10"/>
        <rFont val="Arial"/>
        <family val="2"/>
      </rPr>
      <t>p053820</t>
    </r>
    <r>
      <rPr>
        <sz val="10"/>
        <rFont val="Arial"/>
        <family val="2"/>
      </rPr>
      <t xml:space="preserve">=1 &amp; </t>
    </r>
    <r>
      <rPr>
        <i/>
        <sz val="10"/>
        <rFont val="Arial"/>
        <family val="2"/>
      </rPr>
      <t>p053830</t>
    </r>
    <r>
      <rPr>
        <sz val="10"/>
        <rFont val="Arial"/>
        <family val="2"/>
      </rPr>
      <t>=2) or (</t>
    </r>
    <r>
      <rPr>
        <i/>
        <sz val="10"/>
        <rFont val="Arial"/>
        <family val="2"/>
      </rPr>
      <t>p043820</t>
    </r>
    <r>
      <rPr>
        <sz val="10"/>
        <rFont val="Arial"/>
        <family val="2"/>
      </rPr>
      <t xml:space="preserve">=1 &amp; </t>
    </r>
    <r>
      <rPr>
        <i/>
        <sz val="10"/>
        <rFont val="Arial"/>
        <family val="2"/>
      </rPr>
      <t>p043830</t>
    </r>
    <r>
      <rPr>
        <sz val="10"/>
        <rFont val="Arial"/>
        <family val="2"/>
      </rPr>
      <t>=2) or (</t>
    </r>
    <r>
      <rPr>
        <i/>
        <sz val="10"/>
        <rFont val="Arial"/>
        <family val="2"/>
      </rPr>
      <t>p033820</t>
    </r>
    <r>
      <rPr>
        <sz val="10"/>
        <rFont val="Arial"/>
        <family val="2"/>
      </rPr>
      <t xml:space="preserve">=1 &amp; </t>
    </r>
    <r>
      <rPr>
        <i/>
        <sz val="10"/>
        <rFont val="Arial"/>
        <family val="2"/>
      </rPr>
      <t>p033830</t>
    </r>
    <r>
      <rPr>
        <sz val="10"/>
        <rFont val="Arial"/>
        <family val="2"/>
      </rPr>
      <t>=2) or (</t>
    </r>
    <r>
      <rPr>
        <i/>
        <sz val="10"/>
        <rFont val="Arial"/>
        <family val="2"/>
      </rPr>
      <t>p02382</t>
    </r>
    <r>
      <rPr>
        <sz val="10"/>
        <rFont val="Arial"/>
        <family val="2"/>
      </rPr>
      <t xml:space="preserve">=1 &amp; </t>
    </r>
    <r>
      <rPr>
        <i/>
        <sz val="10"/>
        <rFont val="Arial"/>
        <family val="2"/>
      </rPr>
      <t>p02383</t>
    </r>
    <r>
      <rPr>
        <sz val="10"/>
        <rFont val="Arial"/>
        <family val="2"/>
      </rPr>
      <t>=2),
PEDUC = 6 if (</t>
    </r>
    <r>
      <rPr>
        <i/>
        <sz val="10"/>
        <rFont val="Arial"/>
        <family val="2"/>
      </rPr>
      <t>p053820</t>
    </r>
    <r>
      <rPr>
        <sz val="10"/>
        <rFont val="Arial"/>
        <family val="2"/>
      </rPr>
      <t xml:space="preserve">=1 &amp; </t>
    </r>
    <r>
      <rPr>
        <i/>
        <sz val="10"/>
        <rFont val="Arial"/>
        <family val="2"/>
      </rPr>
      <t>p053830</t>
    </r>
    <r>
      <rPr>
        <sz val="10"/>
        <rFont val="Arial"/>
        <family val="2"/>
      </rPr>
      <t>=1) or (</t>
    </r>
    <r>
      <rPr>
        <i/>
        <sz val="10"/>
        <rFont val="Arial"/>
        <family val="2"/>
      </rPr>
      <t>p043820</t>
    </r>
    <r>
      <rPr>
        <sz val="10"/>
        <rFont val="Arial"/>
        <family val="2"/>
      </rPr>
      <t xml:space="preserve">=1 &amp; </t>
    </r>
    <r>
      <rPr>
        <i/>
        <sz val="10"/>
        <rFont val="Arial"/>
        <family val="2"/>
      </rPr>
      <t>p043830</t>
    </r>
    <r>
      <rPr>
        <sz val="10"/>
        <rFont val="Arial"/>
        <family val="2"/>
      </rPr>
      <t>=1) or (</t>
    </r>
    <r>
      <rPr>
        <i/>
        <sz val="10"/>
        <rFont val="Arial"/>
        <family val="2"/>
      </rPr>
      <t>p033820</t>
    </r>
    <r>
      <rPr>
        <sz val="10"/>
        <rFont val="Arial"/>
        <family val="2"/>
      </rPr>
      <t xml:space="preserve">=1 &amp; </t>
    </r>
    <r>
      <rPr>
        <i/>
        <sz val="10"/>
        <rFont val="Arial"/>
        <family val="2"/>
      </rPr>
      <t>p033830</t>
    </r>
    <r>
      <rPr>
        <sz val="10"/>
        <rFont val="Arial"/>
        <family val="2"/>
      </rPr>
      <t>=1) or (</t>
    </r>
    <r>
      <rPr>
        <i/>
        <sz val="10"/>
        <rFont val="Arial"/>
        <family val="2"/>
      </rPr>
      <t>p02382</t>
    </r>
    <r>
      <rPr>
        <sz val="10"/>
        <rFont val="Arial"/>
        <family val="2"/>
      </rPr>
      <t xml:space="preserve">=1 &amp; </t>
    </r>
    <r>
      <rPr>
        <i/>
        <sz val="10"/>
        <rFont val="Arial"/>
        <family val="2"/>
      </rPr>
      <t>p02383</t>
    </r>
    <r>
      <rPr>
        <sz val="10"/>
        <rFont val="Arial"/>
        <family val="2"/>
      </rPr>
      <t xml:space="preserve">=1),
where </t>
    </r>
    <r>
      <rPr>
        <i/>
        <sz val="10"/>
        <rFont val="Arial"/>
        <family val="2"/>
      </rPr>
      <t>p02382/p033820/p043820/p053820</t>
    </r>
    <r>
      <rPr>
        <sz val="10"/>
        <rFont val="Arial"/>
        <family val="2"/>
      </rPr>
      <t xml:space="preserve"> = what is the highest level of general education completed? (waves 2/3/4/5) </t>
    </r>
    <r>
      <rPr>
        <i/>
        <sz val="10"/>
        <rFont val="Arial"/>
        <family val="2"/>
      </rPr>
      <t>(V780 - welche ist Ihre
höchste abgeschlossene Schulbildung?)</t>
    </r>
    <r>
      <rPr>
        <sz val="10"/>
        <rFont val="Arial"/>
        <family val="2"/>
      </rPr>
      <t xml:space="preserve"> [see comment for original labels],
</t>
    </r>
    <r>
      <rPr>
        <i/>
        <sz val="10"/>
        <rFont val="Arial"/>
        <family val="2"/>
      </rPr>
      <t>p02383/p033830/p043830/p053830</t>
    </r>
    <r>
      <rPr>
        <sz val="10"/>
        <rFont val="Arial"/>
        <family val="2"/>
      </rPr>
      <t xml:space="preserve"> = what third level completed? (waves 2/3/4/5) </t>
    </r>
    <r>
      <rPr>
        <i/>
        <sz val="10"/>
        <rFont val="Arial"/>
        <family val="2"/>
      </rPr>
      <t xml:space="preserve">(V781 - welchen höchsten akademischen Grad haben Sie erlangt?) </t>
    </r>
    <r>
      <rPr>
        <sz val="10"/>
        <rFont val="Arial"/>
        <family val="2"/>
      </rPr>
      <t>[see comment for original labels].</t>
    </r>
  </si>
  <si>
    <r>
      <t xml:space="preserve">Wave 5 information was used for first time interviewed, while information forwarded from Waves 4, 3 or 2 was used for persons already interviewed.
The not eligible include children born after 1981 (i.e. who were under 16 on 31/12/97).
The labels of the Austrian ECHP variable </t>
    </r>
    <r>
      <rPr>
        <i/>
        <sz val="10"/>
        <rFont val="Arial"/>
        <family val="2"/>
      </rPr>
      <t>p053820</t>
    </r>
    <r>
      <rPr>
        <sz val="10"/>
        <rFont val="Arial"/>
        <family val="2"/>
      </rPr>
      <t xml:space="preserve"> contain the following original categories:
1: Hochschulverwandte Lehranstalt, Fachhochschule (Pädagogische Akademie), Universität, Hochschule
2: Lehrabschluß (Berufsschule), Berufsbildende mittlere Schule (ohne Berufsschule), Allgemeinbildende höhere Schule (AHS), Berufsbildende höhere Schule, Normalform (BHS), Berufsbildende höhere Schule, Maturantenlehrgang/Kolleg, BHS nach Matura (BHS nach AHS)
3: Pflichtschule
4: Keine Pflichtschulabschluß.
The labels of the Austrian ECHP variable </t>
    </r>
    <r>
      <rPr>
        <i/>
        <sz val="10"/>
        <rFont val="Arial"/>
        <family val="2"/>
      </rPr>
      <t>p053830</t>
    </r>
    <r>
      <rPr>
        <sz val="10"/>
        <rFont val="Arial"/>
        <family val="2"/>
      </rPr>
      <t xml:space="preserve"> contain the following original categories:
1: Dr. (als zweiter Universitätsabschluß) oder höher akademischer Grad (Dozent etc.)
2: Mag. / Dipl. Ing., Dr. (als erster möglicher Universitätsabschluß)
3: Hochschulverwandte Lehranstalt</t>
    </r>
  </si>
  <si>
    <r>
      <t xml:space="preserve">PTOCC = 1 if </t>
    </r>
    <r>
      <rPr>
        <i/>
        <sz val="10"/>
        <rFont val="Arial"/>
        <family val="2"/>
      </rPr>
      <t>p053850</t>
    </r>
    <r>
      <rPr>
        <sz val="10"/>
        <rFont val="Arial"/>
        <family val="2"/>
      </rPr>
      <t xml:space="preserve">=2 or </t>
    </r>
    <r>
      <rPr>
        <i/>
        <sz val="10"/>
        <rFont val="Arial"/>
        <family val="2"/>
      </rPr>
      <t>p043850</t>
    </r>
    <r>
      <rPr>
        <sz val="10"/>
        <rFont val="Arial"/>
        <family val="2"/>
      </rPr>
      <t xml:space="preserve">=2 or </t>
    </r>
    <r>
      <rPr>
        <i/>
        <sz val="10"/>
        <rFont val="Arial"/>
        <family val="2"/>
      </rPr>
      <t>p033850</t>
    </r>
    <r>
      <rPr>
        <sz val="10"/>
        <rFont val="Arial"/>
        <family val="2"/>
      </rPr>
      <t xml:space="preserve">=2 or </t>
    </r>
    <r>
      <rPr>
        <i/>
        <sz val="10"/>
        <rFont val="Arial"/>
        <family val="2"/>
      </rPr>
      <t>p02385</t>
    </r>
    <r>
      <rPr>
        <sz val="10"/>
        <rFont val="Arial"/>
        <family val="2"/>
      </rPr>
      <t>=2,
PTOCC = 2 if (</t>
    </r>
    <r>
      <rPr>
        <i/>
        <sz val="10"/>
        <rFont val="Arial"/>
        <family val="2"/>
      </rPr>
      <t>p053850</t>
    </r>
    <r>
      <rPr>
        <sz val="10"/>
        <rFont val="Arial"/>
        <family val="2"/>
      </rPr>
      <t xml:space="preserve">=1 &amp; </t>
    </r>
    <r>
      <rPr>
        <i/>
        <sz val="10"/>
        <rFont val="Arial"/>
        <family val="2"/>
      </rPr>
      <t>p053900</t>
    </r>
    <r>
      <rPr>
        <sz val="10"/>
        <rFont val="Arial"/>
        <family val="2"/>
      </rPr>
      <t>=1) or (</t>
    </r>
    <r>
      <rPr>
        <i/>
        <sz val="10"/>
        <rFont val="Arial"/>
        <family val="2"/>
      </rPr>
      <t>p043850</t>
    </r>
    <r>
      <rPr>
        <sz val="10"/>
        <rFont val="Arial"/>
        <family val="2"/>
      </rPr>
      <t xml:space="preserve">=1 &amp; </t>
    </r>
    <r>
      <rPr>
        <i/>
        <sz val="10"/>
        <rFont val="Arial"/>
        <family val="2"/>
      </rPr>
      <t>p043900</t>
    </r>
    <r>
      <rPr>
        <sz val="10"/>
        <rFont val="Arial"/>
        <family val="2"/>
      </rPr>
      <t>=1) or (</t>
    </r>
    <r>
      <rPr>
        <i/>
        <sz val="10"/>
        <rFont val="Arial"/>
        <family val="2"/>
      </rPr>
      <t>p033850</t>
    </r>
    <r>
      <rPr>
        <sz val="10"/>
        <rFont val="Arial"/>
        <family val="2"/>
      </rPr>
      <t xml:space="preserve">=1 &amp; </t>
    </r>
    <r>
      <rPr>
        <i/>
        <sz val="10"/>
        <rFont val="Arial"/>
        <family val="2"/>
      </rPr>
      <t>p033900</t>
    </r>
    <r>
      <rPr>
        <sz val="10"/>
        <rFont val="Arial"/>
        <family val="2"/>
      </rPr>
      <t>=1) or (</t>
    </r>
    <r>
      <rPr>
        <i/>
        <sz val="10"/>
        <rFont val="Arial"/>
        <family val="2"/>
      </rPr>
      <t>p02385</t>
    </r>
    <r>
      <rPr>
        <sz val="10"/>
        <rFont val="Arial"/>
        <family val="2"/>
      </rPr>
      <t xml:space="preserve">=1 &amp; </t>
    </r>
    <r>
      <rPr>
        <i/>
        <sz val="10"/>
        <rFont val="Arial"/>
        <family val="2"/>
      </rPr>
      <t>p05390</t>
    </r>
    <r>
      <rPr>
        <sz val="10"/>
        <rFont val="Arial"/>
        <family val="2"/>
      </rPr>
      <t>=1),
PTOCC = 3 if (</t>
    </r>
    <r>
      <rPr>
        <i/>
        <sz val="10"/>
        <rFont val="Arial"/>
        <family val="2"/>
      </rPr>
      <t>p053850</t>
    </r>
    <r>
      <rPr>
        <sz val="10"/>
        <rFont val="Arial"/>
        <family val="2"/>
      </rPr>
      <t xml:space="preserve">=1 &amp; </t>
    </r>
    <r>
      <rPr>
        <i/>
        <sz val="10"/>
        <rFont val="Arial"/>
        <family val="2"/>
      </rPr>
      <t>p053890</t>
    </r>
    <r>
      <rPr>
        <sz val="10"/>
        <rFont val="Arial"/>
        <family val="2"/>
      </rPr>
      <t>=1) or (</t>
    </r>
    <r>
      <rPr>
        <i/>
        <sz val="10"/>
        <rFont val="Arial"/>
        <family val="2"/>
      </rPr>
      <t>p043850</t>
    </r>
    <r>
      <rPr>
        <sz val="10"/>
        <rFont val="Arial"/>
        <family val="2"/>
      </rPr>
      <t xml:space="preserve">=1 &amp; </t>
    </r>
    <r>
      <rPr>
        <i/>
        <sz val="10"/>
        <rFont val="Arial"/>
        <family val="2"/>
      </rPr>
      <t>p043890</t>
    </r>
    <r>
      <rPr>
        <sz val="10"/>
        <rFont val="Arial"/>
        <family val="2"/>
      </rPr>
      <t>=1) or (</t>
    </r>
    <r>
      <rPr>
        <i/>
        <sz val="10"/>
        <rFont val="Arial"/>
        <family val="2"/>
      </rPr>
      <t>p033850</t>
    </r>
    <r>
      <rPr>
        <sz val="10"/>
        <rFont val="Arial"/>
        <family val="2"/>
      </rPr>
      <t xml:space="preserve">=1 &amp; </t>
    </r>
    <r>
      <rPr>
        <i/>
        <sz val="10"/>
        <rFont val="Arial"/>
        <family val="2"/>
      </rPr>
      <t>p033890</t>
    </r>
    <r>
      <rPr>
        <sz val="10"/>
        <rFont val="Arial"/>
        <family val="2"/>
      </rPr>
      <t>=1) or (</t>
    </r>
    <r>
      <rPr>
        <i/>
        <sz val="10"/>
        <rFont val="Arial"/>
        <family val="2"/>
      </rPr>
      <t>p02385</t>
    </r>
    <r>
      <rPr>
        <sz val="10"/>
        <rFont val="Arial"/>
        <family val="2"/>
      </rPr>
      <t xml:space="preserve">=1 &amp; </t>
    </r>
    <r>
      <rPr>
        <i/>
        <sz val="10"/>
        <rFont val="Arial"/>
        <family val="2"/>
      </rPr>
      <t>p02389</t>
    </r>
    <r>
      <rPr>
        <sz val="10"/>
        <rFont val="Arial"/>
        <family val="2"/>
      </rPr>
      <t>=1),
PTOCC = 4 if (</t>
    </r>
    <r>
      <rPr>
        <i/>
        <sz val="10"/>
        <rFont val="Arial"/>
        <family val="2"/>
      </rPr>
      <t>p053850</t>
    </r>
    <r>
      <rPr>
        <sz val="10"/>
        <rFont val="Arial"/>
        <family val="2"/>
      </rPr>
      <t xml:space="preserve">=1 &amp; </t>
    </r>
    <r>
      <rPr>
        <i/>
        <sz val="10"/>
        <rFont val="Arial"/>
        <family val="2"/>
      </rPr>
      <t>p053880</t>
    </r>
    <r>
      <rPr>
        <sz val="10"/>
        <rFont val="Arial"/>
        <family val="2"/>
      </rPr>
      <t>=1) or (</t>
    </r>
    <r>
      <rPr>
        <i/>
        <sz val="10"/>
        <rFont val="Arial"/>
        <family val="2"/>
      </rPr>
      <t>p043850</t>
    </r>
    <r>
      <rPr>
        <sz val="10"/>
        <rFont val="Arial"/>
        <family val="2"/>
      </rPr>
      <t xml:space="preserve">=1 &amp; </t>
    </r>
    <r>
      <rPr>
        <i/>
        <sz val="10"/>
        <rFont val="Arial"/>
        <family val="2"/>
      </rPr>
      <t>p043880</t>
    </r>
    <r>
      <rPr>
        <sz val="10"/>
        <rFont val="Arial"/>
        <family val="2"/>
      </rPr>
      <t>=1) or (</t>
    </r>
    <r>
      <rPr>
        <i/>
        <sz val="10"/>
        <rFont val="Arial"/>
        <family val="2"/>
      </rPr>
      <t>p033850</t>
    </r>
    <r>
      <rPr>
        <sz val="10"/>
        <rFont val="Arial"/>
        <family val="2"/>
      </rPr>
      <t xml:space="preserve">=1 &amp; </t>
    </r>
    <r>
      <rPr>
        <i/>
        <sz val="10"/>
        <rFont val="Arial"/>
        <family val="2"/>
      </rPr>
      <t>p033880</t>
    </r>
    <r>
      <rPr>
        <sz val="10"/>
        <rFont val="Arial"/>
        <family val="2"/>
      </rPr>
      <t>=1) or (</t>
    </r>
    <r>
      <rPr>
        <i/>
        <sz val="10"/>
        <rFont val="Arial"/>
        <family val="2"/>
      </rPr>
      <t>p02385</t>
    </r>
    <r>
      <rPr>
        <sz val="10"/>
        <rFont val="Arial"/>
        <family val="2"/>
      </rPr>
      <t xml:space="preserve">=1 &amp; </t>
    </r>
    <r>
      <rPr>
        <i/>
        <sz val="10"/>
        <rFont val="Arial"/>
        <family val="2"/>
      </rPr>
      <t>p02388</t>
    </r>
    <r>
      <rPr>
        <sz val="10"/>
        <rFont val="Arial"/>
        <family val="2"/>
      </rPr>
      <t>=1),
PTOCC = 5 if (</t>
    </r>
    <r>
      <rPr>
        <i/>
        <sz val="10"/>
        <rFont val="Arial"/>
        <family val="2"/>
      </rPr>
      <t>p053850</t>
    </r>
    <r>
      <rPr>
        <sz val="10"/>
        <rFont val="Arial"/>
        <family val="2"/>
      </rPr>
      <t xml:space="preserve">=1 &amp; </t>
    </r>
    <r>
      <rPr>
        <i/>
        <sz val="10"/>
        <rFont val="Arial"/>
        <family val="2"/>
      </rPr>
      <t>p053870</t>
    </r>
    <r>
      <rPr>
        <sz val="10"/>
        <rFont val="Arial"/>
        <family val="2"/>
      </rPr>
      <t>=1) or  (</t>
    </r>
    <r>
      <rPr>
        <i/>
        <sz val="10"/>
        <rFont val="Arial"/>
        <family val="2"/>
      </rPr>
      <t>p043850</t>
    </r>
    <r>
      <rPr>
        <sz val="10"/>
        <rFont val="Arial"/>
        <family val="2"/>
      </rPr>
      <t xml:space="preserve">=1 &amp; </t>
    </r>
    <r>
      <rPr>
        <i/>
        <sz val="10"/>
        <rFont val="Arial"/>
        <family val="2"/>
      </rPr>
      <t>p043870</t>
    </r>
    <r>
      <rPr>
        <sz val="10"/>
        <rFont val="Arial"/>
        <family val="2"/>
      </rPr>
      <t>=1) or (</t>
    </r>
    <r>
      <rPr>
        <i/>
        <sz val="10"/>
        <rFont val="Arial"/>
        <family val="2"/>
      </rPr>
      <t>p033850</t>
    </r>
    <r>
      <rPr>
        <sz val="10"/>
        <rFont val="Arial"/>
        <family val="2"/>
      </rPr>
      <t>=1 &amp;</t>
    </r>
    <r>
      <rPr>
        <i/>
        <sz val="10"/>
        <rFont val="Arial"/>
        <family val="2"/>
      </rPr>
      <t xml:space="preserve"> p033870</t>
    </r>
    <r>
      <rPr>
        <sz val="10"/>
        <rFont val="Arial"/>
        <family val="2"/>
      </rPr>
      <t>=1) or (</t>
    </r>
    <r>
      <rPr>
        <i/>
        <sz val="10"/>
        <rFont val="Arial"/>
        <family val="2"/>
      </rPr>
      <t>p02385</t>
    </r>
    <r>
      <rPr>
        <sz val="10"/>
        <rFont val="Arial"/>
        <family val="2"/>
      </rPr>
      <t xml:space="preserve">=1 &amp; </t>
    </r>
    <r>
      <rPr>
        <i/>
        <sz val="10"/>
        <rFont val="Arial"/>
        <family val="2"/>
      </rPr>
      <t>p02387</t>
    </r>
    <r>
      <rPr>
        <sz val="10"/>
        <rFont val="Arial"/>
        <family val="2"/>
      </rPr>
      <t>=1),
PTOCC = 7 if (</t>
    </r>
    <r>
      <rPr>
        <i/>
        <sz val="10"/>
        <rFont val="Arial"/>
        <family val="2"/>
      </rPr>
      <t>p053850</t>
    </r>
    <r>
      <rPr>
        <sz val="10"/>
        <rFont val="Arial"/>
        <family val="2"/>
      </rPr>
      <t xml:space="preserve">=1 &amp; </t>
    </r>
    <r>
      <rPr>
        <i/>
        <sz val="10"/>
        <rFont val="Arial"/>
        <family val="2"/>
      </rPr>
      <t>p053910</t>
    </r>
    <r>
      <rPr>
        <sz val="10"/>
        <rFont val="Arial"/>
        <family val="2"/>
      </rPr>
      <t>=1) or (</t>
    </r>
    <r>
      <rPr>
        <i/>
        <sz val="10"/>
        <rFont val="Arial"/>
        <family val="2"/>
      </rPr>
      <t>p043850</t>
    </r>
    <r>
      <rPr>
        <sz val="10"/>
        <rFont val="Arial"/>
        <family val="2"/>
      </rPr>
      <t xml:space="preserve">=1 &amp; </t>
    </r>
    <r>
      <rPr>
        <i/>
        <sz val="10"/>
        <rFont val="Arial"/>
        <family val="2"/>
      </rPr>
      <t>p043910</t>
    </r>
    <r>
      <rPr>
        <sz val="10"/>
        <rFont val="Arial"/>
        <family val="2"/>
      </rPr>
      <t>=1) or (</t>
    </r>
    <r>
      <rPr>
        <i/>
        <sz val="10"/>
        <rFont val="Arial"/>
        <family val="2"/>
      </rPr>
      <t>p033850</t>
    </r>
    <r>
      <rPr>
        <sz val="10"/>
        <rFont val="Arial"/>
        <family val="2"/>
      </rPr>
      <t>=1 &amp;</t>
    </r>
    <r>
      <rPr>
        <i/>
        <sz val="10"/>
        <rFont val="Arial"/>
        <family val="2"/>
      </rPr>
      <t xml:space="preserve"> p033910</t>
    </r>
    <r>
      <rPr>
        <sz val="10"/>
        <rFont val="Arial"/>
        <family val="2"/>
      </rPr>
      <t>=1) or (</t>
    </r>
    <r>
      <rPr>
        <i/>
        <sz val="10"/>
        <rFont val="Arial"/>
        <family val="2"/>
      </rPr>
      <t>p02385</t>
    </r>
    <r>
      <rPr>
        <sz val="10"/>
        <rFont val="Arial"/>
        <family val="2"/>
      </rPr>
      <t xml:space="preserve">=1 &amp; </t>
    </r>
    <r>
      <rPr>
        <i/>
        <sz val="10"/>
        <rFont val="Arial"/>
        <family val="2"/>
      </rPr>
      <t>p02391</t>
    </r>
    <r>
      <rPr>
        <sz val="10"/>
        <rFont val="Arial"/>
        <family val="2"/>
      </rPr>
      <t xml:space="preserve">=1),
where </t>
    </r>
    <r>
      <rPr>
        <i/>
        <sz val="10"/>
        <rFont val="Arial"/>
        <family val="2"/>
      </rPr>
      <t>p02385/p033850/p043850/p053850</t>
    </r>
    <r>
      <rPr>
        <sz val="10"/>
        <rFont val="Arial"/>
        <family val="2"/>
      </rPr>
      <t xml:space="preserve"> = any completed vocational training? (waves 2/3/4/5) [1: yes, 2: no] </t>
    </r>
    <r>
      <rPr>
        <i/>
        <sz val="10"/>
        <rFont val="Arial"/>
        <family val="2"/>
      </rPr>
      <t>(V785 - haben Sie zusaetzlich eine berufliche Ausbildung abgeschlossen?)</t>
    </r>
    <r>
      <rPr>
        <sz val="10"/>
        <rFont val="Arial"/>
        <family val="2"/>
      </rPr>
      <t xml:space="preserve">,
</t>
    </r>
    <r>
      <rPr>
        <i/>
        <sz val="10"/>
        <rFont val="Arial"/>
        <family val="2"/>
      </rPr>
      <t>p02387/p033870/p043870/p053870</t>
    </r>
    <r>
      <rPr>
        <sz val="10"/>
        <rFont val="Arial"/>
        <family val="2"/>
      </rPr>
      <t xml:space="preserve"> = completed vocational training &gt; 1 year? (waves 2/3/4/5) [1: yes] </t>
    </r>
    <r>
      <rPr>
        <i/>
        <sz val="10"/>
        <rFont val="Arial"/>
        <family val="2"/>
      </rPr>
      <t>(V786 - Berufsausbildung im Betrieb und anderswo (auch Lehre))</t>
    </r>
    <r>
      <rPr>
        <sz val="10"/>
        <rFont val="Arial"/>
        <family val="2"/>
      </rPr>
      <t xml:space="preserve">,
</t>
    </r>
    <r>
      <rPr>
        <i/>
        <sz val="10"/>
        <rFont val="Arial"/>
        <family val="2"/>
      </rPr>
      <t>p02388/p033880/p043880/p053880</t>
    </r>
    <r>
      <rPr>
        <sz val="10"/>
        <rFont val="Arial"/>
        <family val="2"/>
      </rPr>
      <t xml:space="preserve"> = completed vocational apprenticeship &gt; 1 year? (waves 2/3/4/5) [1: yes] </t>
    </r>
    <r>
      <rPr>
        <i/>
        <sz val="10"/>
        <rFont val="Arial"/>
        <family val="2"/>
      </rPr>
      <t>(V787 - Berufsbildende höhere und mittlere Schule (BHS und BMS))</t>
    </r>
    <r>
      <rPr>
        <sz val="10"/>
        <rFont val="Arial"/>
        <family val="2"/>
      </rPr>
      <t xml:space="preserve">,
</t>
    </r>
    <r>
      <rPr>
        <i/>
        <sz val="10"/>
        <rFont val="Arial"/>
        <family val="2"/>
      </rPr>
      <t>p02389/p033890/p043890/p053890</t>
    </r>
    <r>
      <rPr>
        <sz val="10"/>
        <rFont val="Arial"/>
        <family val="2"/>
      </rPr>
      <t xml:space="preserve"> = completed vocational training at work &gt; 1 year? (waves 2/3/4/5) [1: yes] </t>
    </r>
    <r>
      <rPr>
        <i/>
        <sz val="10"/>
        <rFont val="Arial"/>
        <family val="2"/>
      </rPr>
      <t>(V788 - praktische Berufsausbildung im Betrieb (mindestens 1 Jahr))</t>
    </r>
    <r>
      <rPr>
        <sz val="10"/>
        <rFont val="Arial"/>
        <family val="2"/>
      </rPr>
      <t xml:space="preserve">,
</t>
    </r>
    <r>
      <rPr>
        <i/>
        <sz val="10"/>
        <rFont val="Arial"/>
        <family val="2"/>
      </rPr>
      <t>p02390/p033900/p043900/p053900</t>
    </r>
    <r>
      <rPr>
        <sz val="10"/>
        <rFont val="Arial"/>
        <family val="2"/>
      </rPr>
      <t xml:space="preserve"> = other vocational training &lt; 1 year? (waves 2/3/4/5) [1: yes] </t>
    </r>
    <r>
      <rPr>
        <i/>
        <sz val="10"/>
        <rFont val="Arial"/>
        <family val="2"/>
      </rPr>
      <t>(V789 - praktische Berufsausbildung im Betrieb (weniger als 1 Jahr))</t>
    </r>
    <r>
      <rPr>
        <sz val="10"/>
        <rFont val="Arial"/>
        <family val="2"/>
      </rPr>
      <t xml:space="preserve">,
</t>
    </r>
    <r>
      <rPr>
        <i/>
        <sz val="10"/>
        <rFont val="Arial"/>
        <family val="2"/>
      </rPr>
      <t>p02391/p033910/p043910/p053910</t>
    </r>
    <r>
      <rPr>
        <sz val="10"/>
        <rFont val="Arial"/>
        <family val="2"/>
      </rPr>
      <t xml:space="preserve"> = other vocational training? (waves 2/3/4/5) [1: yes] </t>
    </r>
    <r>
      <rPr>
        <i/>
        <sz val="10"/>
        <rFont val="Arial"/>
        <family val="2"/>
      </rPr>
      <t>(V790 - sonstige Qualifikationen (z.B. WIFI, BFI)).</t>
    </r>
  </si>
  <si>
    <r>
      <t xml:space="preserve">PLFS = </t>
    </r>
    <r>
      <rPr>
        <i/>
        <sz val="10"/>
        <rFont val="Arial"/>
        <family val="2"/>
      </rPr>
      <t xml:space="preserve">p050030 </t>
    </r>
    <r>
      <rPr>
        <sz val="10"/>
        <rFont val="Arial"/>
        <family val="2"/>
      </rPr>
      <t xml:space="preserve">(recoded) if </t>
    </r>
    <r>
      <rPr>
        <i/>
        <sz val="10"/>
        <rFont val="Arial"/>
        <family val="2"/>
      </rPr>
      <t>p050030</t>
    </r>
    <r>
      <rPr>
        <sz val="10"/>
        <rFont val="Arial"/>
        <family val="2"/>
      </rPr>
      <t xml:space="preserve">&gt;0,
else PLFS = </t>
    </r>
    <r>
      <rPr>
        <i/>
        <sz val="10"/>
        <rFont val="Arial"/>
        <family val="2"/>
      </rPr>
      <t>p050890</t>
    </r>
    <r>
      <rPr>
        <sz val="10"/>
        <rFont val="Arial"/>
        <family val="2"/>
      </rPr>
      <t xml:space="preserve"> (recoded) if </t>
    </r>
    <r>
      <rPr>
        <i/>
        <sz val="10"/>
        <rFont val="Arial"/>
        <family val="2"/>
      </rPr>
      <t>p050890</t>
    </r>
    <r>
      <rPr>
        <sz val="10"/>
        <rFont val="Arial"/>
        <family val="2"/>
      </rPr>
      <t xml:space="preserve">&gt;0,
else PLFS = </t>
    </r>
    <r>
      <rPr>
        <i/>
        <sz val="10"/>
        <rFont val="Arial"/>
        <family val="2"/>
      </rPr>
      <t xml:space="preserve">p050840 </t>
    </r>
    <r>
      <rPr>
        <sz val="10"/>
        <rFont val="Arial"/>
        <family val="2"/>
      </rPr>
      <t xml:space="preserve">(recoded) if </t>
    </r>
    <r>
      <rPr>
        <i/>
        <sz val="10"/>
        <rFont val="Arial"/>
        <family val="2"/>
      </rPr>
      <t>p050840</t>
    </r>
    <r>
      <rPr>
        <sz val="10"/>
        <rFont val="Arial"/>
        <family val="2"/>
      </rPr>
      <t xml:space="preserve">&gt;0,
where </t>
    </r>
    <r>
      <rPr>
        <i/>
        <sz val="10"/>
        <rFont val="Arial"/>
        <family val="2"/>
      </rPr>
      <t>p050030</t>
    </r>
    <r>
      <rPr>
        <sz val="10"/>
        <rFont val="Arial"/>
        <family val="2"/>
      </rPr>
      <t xml:space="preserve"> = main activity when working 15+ hours (self-defined) </t>
    </r>
    <r>
      <rPr>
        <i/>
        <sz val="10"/>
        <rFont val="Arial"/>
        <family val="2"/>
      </rPr>
      <t>(V8 - Art der Haupterwerbstätigkeit - mindeststens 15 Stunden Werk)</t>
    </r>
    <r>
      <rPr>
        <sz val="10"/>
        <rFont val="Arial"/>
        <family val="2"/>
      </rPr>
      <t xml:space="preserve">,
</t>
    </r>
    <r>
      <rPr>
        <i/>
        <sz val="10"/>
        <rFont val="Arial"/>
        <family val="2"/>
      </rPr>
      <t>p050890</t>
    </r>
    <r>
      <rPr>
        <sz val="10"/>
        <rFont val="Arial"/>
        <family val="2"/>
      </rPr>
      <t xml:space="preserve"> = main activity when working last week</t>
    </r>
    <r>
      <rPr>
        <i/>
        <sz val="10"/>
        <rFont val="Arial"/>
        <family val="2"/>
      </rPr>
      <t xml:space="preserve"> (V108 - welcher Art von Erwerbstätigkeit sind Sie in der vergangenen Woche nachgegangen?)</t>
    </r>
    <r>
      <rPr>
        <sz val="10"/>
        <rFont val="Arial"/>
        <family val="2"/>
      </rPr>
      <t xml:space="preserve">,
</t>
    </r>
    <r>
      <rPr>
        <i/>
        <sz val="10"/>
        <rFont val="Arial"/>
        <family val="2"/>
      </rPr>
      <t>p050840</t>
    </r>
    <r>
      <rPr>
        <sz val="10"/>
        <rFont val="Arial"/>
        <family val="2"/>
      </rPr>
      <t xml:space="preserve"> = main activity when working less than 15 hours (self-defined) </t>
    </r>
    <r>
      <rPr>
        <i/>
        <sz val="10"/>
        <rFont val="Arial"/>
        <family val="2"/>
      </rPr>
      <t>(V101 - Art der Haupterwerbstätigkeit - weniger als 15 Stunden Werk),</t>
    </r>
    <r>
      <rPr>
        <sz val="10"/>
        <rFont val="Arial"/>
        <family val="2"/>
      </rPr>
      <t>.</t>
    </r>
  </si>
  <si>
    <r>
      <t xml:space="preserve">PACTIV = </t>
    </r>
    <r>
      <rPr>
        <i/>
        <sz val="10"/>
        <rFont val="Arial"/>
        <family val="2"/>
      </rPr>
      <t>p050540</t>
    </r>
    <r>
      <rPr>
        <sz val="10"/>
        <rFont val="Arial"/>
        <family val="2"/>
      </rPr>
      <t xml:space="preserve"> if </t>
    </r>
    <r>
      <rPr>
        <i/>
        <sz val="10"/>
        <rFont val="Arial"/>
        <family val="2"/>
      </rPr>
      <t>p050540</t>
    </r>
    <r>
      <rPr>
        <sz val="10"/>
        <rFont val="Arial"/>
        <family val="2"/>
      </rPr>
      <t xml:space="preserve">&gt;0, 
else PACTIV = 3 if </t>
    </r>
    <r>
      <rPr>
        <i/>
        <sz val="10"/>
        <rFont val="Arial"/>
        <family val="2"/>
      </rPr>
      <t>p050530</t>
    </r>
    <r>
      <rPr>
        <sz val="10"/>
        <rFont val="Arial"/>
        <family val="2"/>
      </rPr>
      <t xml:space="preserve">=2,
where </t>
    </r>
    <r>
      <rPr>
        <i/>
        <sz val="10"/>
        <rFont val="Arial"/>
        <family val="2"/>
      </rPr>
      <t>p050530</t>
    </r>
    <r>
      <rPr>
        <sz val="10"/>
        <rFont val="Arial"/>
        <family val="2"/>
      </rPr>
      <t xml:space="preserve"> = do you supervise or coordinate the work of others? </t>
    </r>
    <r>
      <rPr>
        <i/>
        <sz val="10"/>
        <rFont val="Arial"/>
        <family val="2"/>
      </rPr>
      <t>(V61 - was ist Ihrer Position in Ihrem Betrieb oder in Ihrer Organisation: sind Sie verantwortlich für die Arbeit anderer Mitarbeiterinnen und Mitarbeiter?)</t>
    </r>
    <r>
      <rPr>
        <sz val="10"/>
        <rFont val="Arial"/>
        <family val="2"/>
      </rPr>
      <t xml:space="preserve">,
</t>
    </r>
    <r>
      <rPr>
        <i/>
        <sz val="10"/>
        <rFont val="Arial"/>
        <family val="2"/>
      </rPr>
      <t>p050540</t>
    </r>
    <r>
      <rPr>
        <sz val="10"/>
        <rFont val="Arial"/>
        <family val="2"/>
      </rPr>
      <t xml:space="preserve"> = do you have a say on their pay/promotion? </t>
    </r>
    <r>
      <rPr>
        <i/>
        <sz val="10"/>
        <rFont val="Arial"/>
        <family val="2"/>
      </rPr>
      <t>(V62 - haben Sie Entscheidungsbefugnis hinsichtlich der Bezahlung und Beförderung von Mitarbeiterinnen und Mitarbeitern?)</t>
    </r>
    <r>
      <rPr>
        <sz val="10"/>
        <rFont val="Arial"/>
        <family val="2"/>
      </rPr>
      <t>.</t>
    </r>
  </si>
  <si>
    <r>
      <t xml:space="preserve">POCC = </t>
    </r>
    <r>
      <rPr>
        <i/>
        <sz val="10"/>
        <rFont val="Arial"/>
        <family val="2"/>
      </rPr>
      <t>p050200</t>
    </r>
    <r>
      <rPr>
        <sz val="10"/>
        <rFont val="Arial"/>
        <family val="2"/>
      </rPr>
      <t>*1000 if 0&lt;</t>
    </r>
    <r>
      <rPr>
        <i/>
        <sz val="10"/>
        <rFont val="Arial"/>
        <family val="2"/>
      </rPr>
      <t>p050200</t>
    </r>
    <r>
      <rPr>
        <sz val="10"/>
        <rFont val="Arial"/>
        <family val="2"/>
      </rPr>
      <t xml:space="preserve">&lt;=96,
else POCC = </t>
    </r>
    <r>
      <rPr>
        <i/>
        <sz val="10"/>
        <rFont val="Arial"/>
        <family val="2"/>
      </rPr>
      <t>p050900</t>
    </r>
    <r>
      <rPr>
        <sz val="10"/>
        <rFont val="Arial"/>
        <family val="2"/>
      </rPr>
      <t>*1000 if 0&lt;</t>
    </r>
    <r>
      <rPr>
        <i/>
        <sz val="10"/>
        <rFont val="Arial"/>
        <family val="2"/>
      </rPr>
      <t>p050900</t>
    </r>
    <r>
      <rPr>
        <sz val="10"/>
        <rFont val="Arial"/>
        <family val="2"/>
      </rPr>
      <t xml:space="preserve">&lt;=96,
else POCC = </t>
    </r>
    <r>
      <rPr>
        <i/>
        <sz val="10"/>
        <rFont val="Arial"/>
        <family val="2"/>
      </rPr>
      <t>p040200</t>
    </r>
    <r>
      <rPr>
        <sz val="10"/>
        <rFont val="Arial"/>
        <family val="2"/>
      </rPr>
      <t xml:space="preserve">*1000 if </t>
    </r>
    <r>
      <rPr>
        <i/>
        <sz val="10"/>
        <rFont val="Arial"/>
        <family val="2"/>
      </rPr>
      <t>p050050</t>
    </r>
    <r>
      <rPr>
        <sz val="10"/>
        <rFont val="Arial"/>
        <family val="2"/>
      </rPr>
      <t>=3 &amp; 0&lt;</t>
    </r>
    <r>
      <rPr>
        <i/>
        <sz val="10"/>
        <rFont val="Arial"/>
        <family val="2"/>
      </rPr>
      <t>p040200</t>
    </r>
    <r>
      <rPr>
        <sz val="10"/>
        <rFont val="Arial"/>
        <family val="2"/>
      </rPr>
      <t xml:space="preserve">&lt;=96,
else POCC = </t>
    </r>
    <r>
      <rPr>
        <i/>
        <sz val="10"/>
        <rFont val="Arial"/>
        <family val="2"/>
      </rPr>
      <t>p030200</t>
    </r>
    <r>
      <rPr>
        <sz val="10"/>
        <rFont val="Arial"/>
        <family val="2"/>
      </rPr>
      <t xml:space="preserve">*1000 if </t>
    </r>
    <r>
      <rPr>
        <i/>
        <sz val="10"/>
        <rFont val="Arial"/>
        <family val="2"/>
      </rPr>
      <t>p050050</t>
    </r>
    <r>
      <rPr>
        <sz val="10"/>
        <rFont val="Arial"/>
        <family val="2"/>
      </rPr>
      <t>=3 &amp; 0&lt;</t>
    </r>
    <r>
      <rPr>
        <i/>
        <sz val="10"/>
        <rFont val="Arial"/>
        <family val="2"/>
      </rPr>
      <t>p030200</t>
    </r>
    <r>
      <rPr>
        <sz val="10"/>
        <rFont val="Arial"/>
        <family val="2"/>
      </rPr>
      <t xml:space="preserve">&lt;=96,
else POCC = </t>
    </r>
    <r>
      <rPr>
        <i/>
        <sz val="10"/>
        <rFont val="Arial"/>
        <family val="2"/>
      </rPr>
      <t>p02020</t>
    </r>
    <r>
      <rPr>
        <sz val="10"/>
        <rFont val="Arial"/>
        <family val="2"/>
      </rPr>
      <t xml:space="preserve">*1000 if </t>
    </r>
    <r>
      <rPr>
        <i/>
        <sz val="10"/>
        <rFont val="Arial"/>
        <family val="2"/>
      </rPr>
      <t>p050050</t>
    </r>
    <r>
      <rPr>
        <sz val="10"/>
        <rFont val="Arial"/>
        <family val="2"/>
      </rPr>
      <t>=3 &amp; 0&lt;</t>
    </r>
    <r>
      <rPr>
        <i/>
        <sz val="10"/>
        <rFont val="Arial"/>
        <family val="2"/>
      </rPr>
      <t>p02020</t>
    </r>
    <r>
      <rPr>
        <sz val="10"/>
        <rFont val="Arial"/>
        <family val="2"/>
      </rPr>
      <t>&lt;=96,
where</t>
    </r>
    <r>
      <rPr>
        <i/>
        <sz val="10"/>
        <rFont val="Arial"/>
        <family val="2"/>
      </rPr>
      <t xml:space="preserve"> p050050 =</t>
    </r>
    <r>
      <rPr>
        <sz val="10"/>
        <rFont val="Arial"/>
        <family val="2"/>
      </rPr>
      <t xml:space="preserve"> when did you begin work at present employer? [3: 1997 or earlier] </t>
    </r>
    <r>
      <rPr>
        <i/>
        <sz val="10"/>
        <rFont val="Arial"/>
        <family val="2"/>
      </rPr>
      <t>(V10 - in welchem Jahr haben Sie begonnen, bei Ihrem derzeitigen Arbeitgeber zu arbeiten?)</t>
    </r>
    <r>
      <rPr>
        <sz val="10"/>
        <rFont val="Arial"/>
        <family val="2"/>
      </rPr>
      <t>,</t>
    </r>
    <r>
      <rPr>
        <i/>
        <sz val="10"/>
        <rFont val="Arial"/>
        <family val="2"/>
      </rPr>
      <t xml:space="preserve">
p02020/p030200/p040200/p050200</t>
    </r>
    <r>
      <rPr>
        <sz val="10"/>
        <rFont val="Arial"/>
        <family val="2"/>
      </rPr>
      <t xml:space="preserve"> = what is your present occupation? (waves 2/3/4/5)</t>
    </r>
    <r>
      <rPr>
        <i/>
        <sz val="10"/>
        <rFont val="Arial"/>
        <family val="2"/>
      </rPr>
      <t xml:space="preserve"> (V25 - welche Art von Erwerbstätigkeit üben Sie zur Zeit aus? - (ISCO-88/2 Stellen))</t>
    </r>
    <r>
      <rPr>
        <sz val="10"/>
        <rFont val="Arial"/>
        <family val="2"/>
      </rPr>
      <t xml:space="preserve">,
</t>
    </r>
    <r>
      <rPr>
        <i/>
        <sz val="10"/>
        <rFont val="Arial"/>
        <family val="2"/>
      </rPr>
      <t>p02090/p030900/p040900/p050900</t>
    </r>
    <r>
      <rPr>
        <sz val="10"/>
        <rFont val="Arial"/>
        <family val="2"/>
      </rPr>
      <t xml:space="preserve"> = what is your present occupation? (even if only 1 hour)  (waves 2/3/4/5) </t>
    </r>
    <r>
      <rPr>
        <i/>
        <sz val="10"/>
        <rFont val="Arial"/>
        <family val="2"/>
      </rPr>
      <t>(V109 - welcher Art von Tätigkeit war das? (ISCO-88/2 Stellen))</t>
    </r>
    <r>
      <rPr>
        <sz val="10"/>
        <rFont val="Arial"/>
        <family val="2"/>
      </rPr>
      <t>.</t>
    </r>
  </si>
  <si>
    <r>
      <t xml:space="preserve">PIND = </t>
    </r>
    <r>
      <rPr>
        <i/>
        <sz val="10"/>
        <rFont val="Arial"/>
        <family val="2"/>
      </rPr>
      <t>p050260</t>
    </r>
    <r>
      <rPr>
        <sz val="10"/>
        <rFont val="Arial"/>
        <family val="2"/>
      </rPr>
      <t xml:space="preserve"> if 0&lt;</t>
    </r>
    <r>
      <rPr>
        <i/>
        <sz val="10"/>
        <rFont val="Arial"/>
        <family val="2"/>
      </rPr>
      <t>p050260</t>
    </r>
    <r>
      <rPr>
        <sz val="10"/>
        <rFont val="Arial"/>
        <family val="2"/>
      </rPr>
      <t xml:space="preserve">&lt;=97,
else PIND = </t>
    </r>
    <r>
      <rPr>
        <i/>
        <sz val="10"/>
        <rFont val="Arial"/>
        <family val="2"/>
      </rPr>
      <t>p050910</t>
    </r>
    <r>
      <rPr>
        <sz val="10"/>
        <rFont val="Arial"/>
        <family val="2"/>
      </rPr>
      <t xml:space="preserve"> if 0&lt;</t>
    </r>
    <r>
      <rPr>
        <i/>
        <sz val="10"/>
        <rFont val="Arial"/>
        <family val="2"/>
      </rPr>
      <t>p050910</t>
    </r>
    <r>
      <rPr>
        <sz val="10"/>
        <rFont val="Arial"/>
        <family val="2"/>
      </rPr>
      <t xml:space="preserve">&lt;=97,
else PIND = </t>
    </r>
    <r>
      <rPr>
        <i/>
        <sz val="10"/>
        <rFont val="Arial"/>
        <family val="2"/>
      </rPr>
      <t>p040260</t>
    </r>
    <r>
      <rPr>
        <sz val="10"/>
        <rFont val="Arial"/>
        <family val="2"/>
      </rPr>
      <t xml:space="preserve"> if </t>
    </r>
    <r>
      <rPr>
        <i/>
        <sz val="10"/>
        <rFont val="Arial"/>
        <family val="2"/>
      </rPr>
      <t>p050050</t>
    </r>
    <r>
      <rPr>
        <sz val="10"/>
        <rFont val="Arial"/>
        <family val="2"/>
      </rPr>
      <t>=3 &amp; 0&lt;</t>
    </r>
    <r>
      <rPr>
        <i/>
        <sz val="10"/>
        <rFont val="Arial"/>
        <family val="2"/>
      </rPr>
      <t>p040260</t>
    </r>
    <r>
      <rPr>
        <sz val="10"/>
        <rFont val="Arial"/>
        <family val="2"/>
      </rPr>
      <t xml:space="preserve">&lt;=96,
else PIND = </t>
    </r>
    <r>
      <rPr>
        <i/>
        <sz val="10"/>
        <rFont val="Arial"/>
        <family val="2"/>
      </rPr>
      <t>p030260</t>
    </r>
    <r>
      <rPr>
        <sz val="10"/>
        <rFont val="Arial"/>
        <family val="2"/>
      </rPr>
      <t xml:space="preserve"> if </t>
    </r>
    <r>
      <rPr>
        <i/>
        <sz val="10"/>
        <rFont val="Arial"/>
        <family val="2"/>
      </rPr>
      <t>p050050</t>
    </r>
    <r>
      <rPr>
        <sz val="10"/>
        <rFont val="Arial"/>
        <family val="2"/>
      </rPr>
      <t>=3 &amp; 0&lt;</t>
    </r>
    <r>
      <rPr>
        <i/>
        <sz val="10"/>
        <rFont val="Arial"/>
        <family val="2"/>
      </rPr>
      <t>p030260</t>
    </r>
    <r>
      <rPr>
        <sz val="10"/>
        <rFont val="Arial"/>
        <family val="2"/>
      </rPr>
      <t xml:space="preserve">&lt;=96,
else PIND = </t>
    </r>
    <r>
      <rPr>
        <i/>
        <sz val="10"/>
        <rFont val="Arial"/>
        <family val="2"/>
      </rPr>
      <t>p02026</t>
    </r>
    <r>
      <rPr>
        <sz val="10"/>
        <rFont val="Arial"/>
        <family val="2"/>
      </rPr>
      <t xml:space="preserve"> if </t>
    </r>
    <r>
      <rPr>
        <i/>
        <sz val="10"/>
        <rFont val="Arial"/>
        <family val="2"/>
      </rPr>
      <t>p050050</t>
    </r>
    <r>
      <rPr>
        <sz val="10"/>
        <rFont val="Arial"/>
        <family val="2"/>
      </rPr>
      <t>=3 &amp; 0&lt;</t>
    </r>
    <r>
      <rPr>
        <i/>
        <sz val="10"/>
        <rFont val="Arial"/>
        <family val="2"/>
      </rPr>
      <t>p02026</t>
    </r>
    <r>
      <rPr>
        <sz val="10"/>
        <rFont val="Arial"/>
        <family val="2"/>
      </rPr>
      <t>&lt;=96,
where</t>
    </r>
    <r>
      <rPr>
        <i/>
        <sz val="10"/>
        <rFont val="Arial"/>
        <family val="2"/>
      </rPr>
      <t xml:space="preserve"> p050050 =</t>
    </r>
    <r>
      <rPr>
        <sz val="10"/>
        <rFont val="Arial"/>
        <family val="2"/>
      </rPr>
      <t xml:space="preserve"> when did you begin work at present employer? [3: 1997 or earlier] </t>
    </r>
    <r>
      <rPr>
        <i/>
        <sz val="10"/>
        <rFont val="Arial"/>
        <family val="2"/>
      </rPr>
      <t>(V10 - in welchem Jahr haben Sie begonnen, bei Ihrem derzeitigen Arbeitgeber zu arbeiten?)</t>
    </r>
    <r>
      <rPr>
        <sz val="10"/>
        <rFont val="Arial"/>
        <family val="2"/>
      </rPr>
      <t>,</t>
    </r>
    <r>
      <rPr>
        <i/>
        <sz val="10"/>
        <rFont val="Arial"/>
        <family val="2"/>
      </rPr>
      <t xml:space="preserve">
p02026/p030260/p040260/p050260</t>
    </r>
    <r>
      <rPr>
        <sz val="10"/>
        <rFont val="Arial"/>
        <family val="2"/>
      </rPr>
      <t xml:space="preserve"> = what type of industry do you work in? (Wave 2/3/4/5) </t>
    </r>
    <r>
      <rPr>
        <i/>
        <sz val="10"/>
        <rFont val="Arial"/>
        <family val="2"/>
      </rPr>
      <t>(V32 - zu welcher Branche gehört das Unternehmen/die Organisation? ÖNACE Codes/2-Stellen)</t>
    </r>
    <r>
      <rPr>
        <sz val="10"/>
        <rFont val="Arial"/>
        <family val="2"/>
      </rPr>
      <t xml:space="preserve">,
</t>
    </r>
    <r>
      <rPr>
        <i/>
        <sz val="10"/>
        <rFont val="Arial"/>
        <family val="2"/>
      </rPr>
      <t>p02091/p030910/p040910/p050910</t>
    </r>
    <r>
      <rPr>
        <sz val="10"/>
        <rFont val="Arial"/>
        <family val="2"/>
      </rPr>
      <t xml:space="preserve"> = what type of industry do you work in? (even if only 1 hour) (Wave 2/3/4/5) </t>
    </r>
    <r>
      <rPr>
        <i/>
        <sz val="10"/>
        <rFont val="Arial"/>
        <family val="2"/>
      </rPr>
      <t>(V111 - zu welcher Branche gehört das Unternehmen/die Organisation? ÖNACE Codes/2-Stellen)</t>
    </r>
    <r>
      <rPr>
        <sz val="10"/>
        <rFont val="Arial"/>
        <family val="2"/>
      </rPr>
      <t>.</t>
    </r>
  </si>
  <si>
    <r>
      <t xml:space="preserve">PTYPEWK = </t>
    </r>
    <r>
      <rPr>
        <i/>
        <sz val="10"/>
        <rFont val="Arial"/>
        <family val="2"/>
      </rPr>
      <t>p005280</t>
    </r>
    <r>
      <rPr>
        <sz val="10"/>
        <rFont val="Arial"/>
        <family val="2"/>
      </rPr>
      <t xml:space="preserve"> if </t>
    </r>
    <r>
      <rPr>
        <i/>
        <sz val="10"/>
        <rFont val="Arial"/>
        <family val="2"/>
      </rPr>
      <t>p050280</t>
    </r>
    <r>
      <rPr>
        <sz val="10"/>
        <rFont val="Arial"/>
        <family val="2"/>
      </rPr>
      <t xml:space="preserve">=1 or 2,
else PTYPEWK = </t>
    </r>
    <r>
      <rPr>
        <i/>
        <sz val="10"/>
        <rFont val="Arial"/>
        <family val="2"/>
      </rPr>
      <t>p040280</t>
    </r>
    <r>
      <rPr>
        <sz val="10"/>
        <rFont val="Arial"/>
        <family val="2"/>
      </rPr>
      <t xml:space="preserve"> if </t>
    </r>
    <r>
      <rPr>
        <i/>
        <sz val="10"/>
        <rFont val="Arial"/>
        <family val="2"/>
      </rPr>
      <t>p050050</t>
    </r>
    <r>
      <rPr>
        <sz val="10"/>
        <rFont val="Arial"/>
        <family val="2"/>
      </rPr>
      <t xml:space="preserve">=3 &amp; </t>
    </r>
    <r>
      <rPr>
        <i/>
        <sz val="10"/>
        <rFont val="Arial"/>
        <family val="2"/>
      </rPr>
      <t>p040280</t>
    </r>
    <r>
      <rPr>
        <sz val="10"/>
        <rFont val="Arial"/>
        <family val="2"/>
      </rPr>
      <t xml:space="preserve">=1 or 2,
else PTYPEWK = </t>
    </r>
    <r>
      <rPr>
        <i/>
        <sz val="10"/>
        <rFont val="Arial"/>
        <family val="2"/>
      </rPr>
      <t>p030280</t>
    </r>
    <r>
      <rPr>
        <sz val="10"/>
        <rFont val="Arial"/>
        <family val="2"/>
      </rPr>
      <t xml:space="preserve"> if </t>
    </r>
    <r>
      <rPr>
        <i/>
        <sz val="10"/>
        <rFont val="Arial"/>
        <family val="2"/>
      </rPr>
      <t>p050050=3</t>
    </r>
    <r>
      <rPr>
        <sz val="10"/>
        <rFont val="Arial"/>
        <family val="2"/>
      </rPr>
      <t xml:space="preserve"> &amp; </t>
    </r>
    <r>
      <rPr>
        <i/>
        <sz val="10"/>
        <rFont val="Arial"/>
        <family val="2"/>
      </rPr>
      <t>p030280</t>
    </r>
    <r>
      <rPr>
        <sz val="10"/>
        <rFont val="Arial"/>
        <family val="2"/>
      </rPr>
      <t xml:space="preserve">=1 or 2,
else PTYPEWK = </t>
    </r>
    <r>
      <rPr>
        <i/>
        <sz val="10"/>
        <rFont val="Arial"/>
        <family val="2"/>
      </rPr>
      <t xml:space="preserve">p02028 </t>
    </r>
    <r>
      <rPr>
        <sz val="10"/>
        <rFont val="Arial"/>
        <family val="2"/>
      </rPr>
      <t xml:space="preserve">if </t>
    </r>
    <r>
      <rPr>
        <i/>
        <sz val="10"/>
        <rFont val="Arial"/>
        <family val="2"/>
      </rPr>
      <t>p050050</t>
    </r>
    <r>
      <rPr>
        <sz val="10"/>
        <rFont val="Arial"/>
        <family val="2"/>
      </rPr>
      <t xml:space="preserve">=3 &amp; </t>
    </r>
    <r>
      <rPr>
        <i/>
        <sz val="10"/>
        <rFont val="Arial"/>
        <family val="2"/>
      </rPr>
      <t>p02028</t>
    </r>
    <r>
      <rPr>
        <sz val="10"/>
        <rFont val="Arial"/>
        <family val="2"/>
      </rPr>
      <t>=1 or 2,
where</t>
    </r>
    <r>
      <rPr>
        <i/>
        <sz val="10"/>
        <rFont val="Arial"/>
        <family val="2"/>
      </rPr>
      <t xml:space="preserve"> p050050 </t>
    </r>
    <r>
      <rPr>
        <sz val="10"/>
        <rFont val="Arial"/>
        <family val="2"/>
      </rPr>
      <t>= when did you begin work at present employer? [3: 1997 or earlier]</t>
    </r>
    <r>
      <rPr>
        <i/>
        <sz val="10"/>
        <rFont val="Arial"/>
        <family val="2"/>
      </rPr>
      <t xml:space="preserve"> (V10 - in welchem Jahr haben Sie begonnen, bei Ihrem derzeitigen Arbeitgeber zu arbeiten?)</t>
    </r>
    <r>
      <rPr>
        <sz val="10"/>
        <rFont val="Arial"/>
        <family val="2"/>
      </rPr>
      <t>,</t>
    </r>
    <r>
      <rPr>
        <i/>
        <sz val="10"/>
        <rFont val="Arial"/>
        <family val="2"/>
      </rPr>
      <t xml:space="preserve">
p02028/p030280/p040280/p050280</t>
    </r>
    <r>
      <rPr>
        <sz val="10"/>
        <rFont val="Arial"/>
        <family val="2"/>
      </rPr>
      <t xml:space="preserve"> = do you work in private or public sector? </t>
    </r>
    <r>
      <rPr>
        <i/>
        <sz val="10"/>
        <rFont val="Arial"/>
        <family val="2"/>
      </rPr>
      <t>(V34 - Privatwirtschaft oder öffentlicher Sektor?)</t>
    </r>
    <r>
      <rPr>
        <sz val="10"/>
        <rFont val="Arial"/>
        <family val="2"/>
      </rPr>
      <t>.</t>
    </r>
  </si>
  <si>
    <t>This only incudes direct (own-right) pensions from Accident Insurance (employmewnt injury and occupational disease); short-term sickness benefits in case of employment injury or occupational disaese are included in V16, widow/er pensions are included in V19S4 and orphan's pensions are included in V20S3.</t>
  </si>
  <si>
    <t>Household weights were supplied separately from the main files (there was one household without weight, value 1 was assigned).</t>
  </si>
  <si>
    <t>Age at last birthday (for persons over 85 the year of birth was fixed to 1913 for confidentiality reasons). 
Age and sex are the two only variables available for the full roster of persons (i.e. even for those not interviewed, see comment for CASENUM).</t>
  </si>
  <si>
    <t>All ECHP income sources are allowed to be missing; PSOCRET has been put to missing only when the main basic old-age pension (first pillar) is missing, whereas for all other pension sources missings are treated as zero in order to avoid too big a loss of information.
Early retirement pension includes both long service unemployment early retirememnt.</t>
  </si>
  <si>
    <t>All ECHP income sources are allowed to be missing; PUNEMP has been put to missing only when the unemployment insurance benefit is missing, whereas for all other unemployment benefit sources missings are treated as zero in order to avoid too big a loss of information.</t>
  </si>
  <si>
    <t>No missing values.
Not applicable (not eligible and not working 1+ hrs) = sysmis.</t>
  </si>
  <si>
    <t>Missing values (unknown) = 9.
Not applicable (not eligible and not working 1+ hrs) = sysmis.</t>
  </si>
  <si>
    <t xml:space="preserve">             </t>
  </si>
  <si>
    <t>All income sources in ECHP are measured NET, except gross self-employment income. In addition to net wages, there is also some information on gross wages, but as all the extra payments are not recorded, that variable has not been recorded here.</t>
  </si>
  <si>
    <t>PHRWAGE = PNWAGE/(PHOURS*52).</t>
  </si>
  <si>
    <t>V26 = V26S2 + V26S4 + V26S5.</t>
  </si>
  <si>
    <t>Variable not separately available in ECHP nor in the original survey (occupational pensions from own or spouse's former employment in state or private sector employment are included in V19S1).</t>
  </si>
  <si>
    <t>Yes/no indicators for employer provided free/subsidised child-minding or creche, health care or medical insurance, education/training, sports/leisure/holiday centre and housing exist in ECHP but the amounts are not available.</t>
  </si>
  <si>
    <t>Property or wealth taxes</t>
  </si>
  <si>
    <t>V13</t>
  </si>
  <si>
    <t>Mandatory Employee Contribution</t>
  </si>
  <si>
    <t>V14</t>
  </si>
  <si>
    <t>Other direct taxes</t>
  </si>
  <si>
    <t>V15</t>
  </si>
  <si>
    <t>Indirect taxes</t>
  </si>
  <si>
    <t>V16</t>
  </si>
  <si>
    <t>Sick Pay</t>
  </si>
  <si>
    <t>V17</t>
  </si>
  <si>
    <r>
      <t>V16 = sum(iV16) over individuals in household,
where iV16 = [</t>
    </r>
    <r>
      <rPr>
        <i/>
        <sz val="10"/>
        <rFont val="Arial"/>
        <family val="2"/>
      </rPr>
      <t>p053080*p053090</t>
    </r>
    <r>
      <rPr>
        <sz val="10"/>
        <rFont val="Arial"/>
        <family val="2"/>
      </rPr>
      <t xml:space="preserve"> (if </t>
    </r>
    <r>
      <rPr>
        <i/>
        <sz val="10"/>
        <rFont val="Arial"/>
        <family val="2"/>
      </rPr>
      <t>p053090</t>
    </r>
    <r>
      <rPr>
        <sz val="10"/>
        <rFont val="Arial"/>
        <family val="2"/>
      </rPr>
      <t xml:space="preserve">&lt;=14) + </t>
    </r>
    <r>
      <rPr>
        <i/>
        <sz val="10"/>
        <rFont val="Arial"/>
        <family val="2"/>
      </rPr>
      <t>p053080</t>
    </r>
    <r>
      <rPr>
        <sz val="10"/>
        <rFont val="Arial"/>
        <family val="2"/>
      </rPr>
      <t xml:space="preserve"> (if </t>
    </r>
    <r>
      <rPr>
        <i/>
        <sz val="10"/>
        <rFont val="Arial"/>
        <family val="2"/>
      </rPr>
      <t>p053090</t>
    </r>
    <r>
      <rPr>
        <sz val="10"/>
        <rFont val="Arial"/>
        <family val="2"/>
      </rPr>
      <t xml:space="preserve">=97)] </t>
    </r>
    <r>
      <rPr>
        <b/>
        <sz val="10"/>
        <rFont val="Arial"/>
        <family val="2"/>
      </rPr>
      <t xml:space="preserve">if </t>
    </r>
    <r>
      <rPr>
        <b/>
        <i/>
        <sz val="10"/>
        <rFont val="Arial"/>
        <family val="2"/>
      </rPr>
      <t>p053070</t>
    </r>
    <r>
      <rPr>
        <b/>
        <sz val="10"/>
        <rFont val="Arial"/>
        <family val="2"/>
      </rPr>
      <t>=1</t>
    </r>
    <r>
      <rPr>
        <sz val="10"/>
        <rFont val="Arial"/>
        <family val="2"/>
      </rPr>
      <t xml:space="preserve"> + [</t>
    </r>
    <r>
      <rPr>
        <i/>
        <sz val="10"/>
        <rFont val="Arial"/>
        <family val="2"/>
      </rPr>
      <t>p053110*p053120</t>
    </r>
    <r>
      <rPr>
        <sz val="10"/>
        <rFont val="Arial"/>
        <family val="2"/>
      </rPr>
      <t xml:space="preserve"> (if </t>
    </r>
    <r>
      <rPr>
        <i/>
        <sz val="10"/>
        <rFont val="Arial"/>
        <family val="2"/>
      </rPr>
      <t>p053120</t>
    </r>
    <r>
      <rPr>
        <sz val="10"/>
        <rFont val="Arial"/>
        <family val="2"/>
      </rPr>
      <t xml:space="preserve">&lt;=14) + </t>
    </r>
    <r>
      <rPr>
        <i/>
        <sz val="10"/>
        <rFont val="Arial"/>
        <family val="2"/>
      </rPr>
      <t>p053110</t>
    </r>
    <r>
      <rPr>
        <sz val="10"/>
        <rFont val="Arial"/>
        <family val="2"/>
      </rPr>
      <t xml:space="preserve"> (if </t>
    </r>
    <r>
      <rPr>
        <i/>
        <sz val="10"/>
        <rFont val="Arial"/>
        <family val="2"/>
      </rPr>
      <t>p053120</t>
    </r>
    <r>
      <rPr>
        <sz val="10"/>
        <rFont val="Arial"/>
        <family val="2"/>
      </rPr>
      <t xml:space="preserve">=97)] </t>
    </r>
    <r>
      <rPr>
        <b/>
        <sz val="10"/>
        <rFont val="Arial"/>
        <family val="2"/>
      </rPr>
      <t xml:space="preserve">if </t>
    </r>
    <r>
      <rPr>
        <b/>
        <i/>
        <sz val="10"/>
        <rFont val="Arial"/>
        <family val="2"/>
      </rPr>
      <t>p053100</t>
    </r>
    <r>
      <rPr>
        <b/>
        <sz val="10"/>
        <rFont val="Arial"/>
        <family val="2"/>
      </rPr>
      <t>=1</t>
    </r>
    <r>
      <rPr>
        <sz val="10"/>
        <rFont val="Arial"/>
        <family val="2"/>
      </rPr>
      <t xml:space="preserve">,
and where </t>
    </r>
    <r>
      <rPr>
        <i/>
        <sz val="10"/>
        <rFont val="Arial"/>
        <family val="2"/>
      </rPr>
      <t>p053070</t>
    </r>
    <r>
      <rPr>
        <sz val="10"/>
        <rFont val="Arial"/>
        <family val="2"/>
      </rPr>
      <t xml:space="preserve"> = did you receive income maintenance in case of sickness or injury? [1: yes] </t>
    </r>
    <r>
      <rPr>
        <i/>
        <sz val="10"/>
        <rFont val="Arial"/>
        <family val="2"/>
      </rPr>
      <t>(V667 - haben Sie persönlich im Jahr 1997 Entgelt- (Gehalts-, Bezugs-)fortzahlung erhalten?)</t>
    </r>
    <r>
      <rPr>
        <sz val="10"/>
        <rFont val="Arial"/>
        <family val="2"/>
      </rPr>
      <t xml:space="preserve">,
</t>
    </r>
    <r>
      <rPr>
        <i/>
        <sz val="10"/>
        <rFont val="Arial"/>
        <family val="2"/>
      </rPr>
      <t>p053080</t>
    </r>
    <r>
      <rPr>
        <sz val="10"/>
        <rFont val="Arial"/>
        <family val="2"/>
      </rPr>
      <t xml:space="preserve"> = average monthly amount or lumpsum in NC </t>
    </r>
    <r>
      <rPr>
        <i/>
        <sz val="10"/>
        <rFont val="Arial"/>
        <family val="2"/>
      </rPr>
      <t>(V668 - Durchschnittsbetrag pro Monat)</t>
    </r>
    <r>
      <rPr>
        <sz val="10"/>
        <rFont val="Arial"/>
        <family val="2"/>
      </rPr>
      <t xml:space="preserve">,
</t>
    </r>
    <r>
      <rPr>
        <i/>
        <sz val="10"/>
        <rFont val="Arial"/>
        <family val="2"/>
      </rPr>
      <t>p053090</t>
    </r>
    <r>
      <rPr>
        <sz val="10"/>
        <rFont val="Arial"/>
        <family val="2"/>
      </rPr>
      <t xml:space="preserve"> = for how many months received during 1997 </t>
    </r>
    <r>
      <rPr>
        <i/>
        <sz val="10"/>
        <rFont val="Arial"/>
        <family val="2"/>
      </rPr>
      <t>(V669 - Monatsanzahl)</t>
    </r>
    <r>
      <rPr>
        <sz val="10"/>
        <rFont val="Arial"/>
        <family val="2"/>
      </rPr>
      <t xml:space="preserve">,
</t>
    </r>
    <r>
      <rPr>
        <i/>
        <sz val="10"/>
        <rFont val="Arial"/>
        <family val="2"/>
      </rPr>
      <t>p053100</t>
    </r>
    <r>
      <rPr>
        <sz val="10"/>
        <rFont val="Arial"/>
        <family val="2"/>
      </rPr>
      <t xml:space="preserve"> = did you receive other sickness benefits? [1: yes] </t>
    </r>
    <r>
      <rPr>
        <i/>
        <sz val="10"/>
        <rFont val="Arial"/>
        <family val="2"/>
      </rPr>
      <t>(V670 - haben Sie persönlich im Jahr 1997 von Krankenkassa ausbezahltes Krankengeld erhalten?)</t>
    </r>
    <r>
      <rPr>
        <sz val="10"/>
        <rFont val="Arial"/>
        <family val="2"/>
      </rPr>
      <t xml:space="preserve">,
</t>
    </r>
    <r>
      <rPr>
        <i/>
        <sz val="10"/>
        <rFont val="Arial"/>
        <family val="2"/>
      </rPr>
      <t>p053110</t>
    </r>
    <r>
      <rPr>
        <sz val="10"/>
        <rFont val="Arial"/>
        <family val="2"/>
      </rPr>
      <t xml:space="preserve"> = average monthly amount or lumpsum in NC </t>
    </r>
    <r>
      <rPr>
        <i/>
        <sz val="10"/>
        <rFont val="Arial"/>
        <family val="2"/>
      </rPr>
      <t>(V671 - Durchschnittsbetrag pro Monat)</t>
    </r>
    <r>
      <rPr>
        <sz val="10"/>
        <rFont val="Arial"/>
        <family val="2"/>
      </rPr>
      <t xml:space="preserve">,
</t>
    </r>
    <r>
      <rPr>
        <i/>
        <sz val="10"/>
        <rFont val="Arial"/>
        <family val="2"/>
      </rPr>
      <t>p053120</t>
    </r>
    <r>
      <rPr>
        <sz val="10"/>
        <rFont val="Arial"/>
        <family val="2"/>
      </rPr>
      <t xml:space="preserve"> = for how many months received during 1997</t>
    </r>
    <r>
      <rPr>
        <i/>
        <sz val="10"/>
        <rFont val="Arial"/>
        <family val="2"/>
      </rPr>
      <t xml:space="preserve"> (V672 - Monatsanzahl)</t>
    </r>
    <r>
      <rPr>
        <sz val="10"/>
        <rFont val="Arial"/>
        <family val="2"/>
      </rPr>
      <t>.</t>
    </r>
  </si>
  <si>
    <r>
      <t>V17 = sum(iV17) over individuals in household,
where iV17 = [</t>
    </r>
    <r>
      <rPr>
        <i/>
        <sz val="10"/>
        <rFont val="Arial"/>
        <family val="2"/>
      </rPr>
      <t xml:space="preserve">p053140*p053150 </t>
    </r>
    <r>
      <rPr>
        <sz val="10"/>
        <rFont val="Arial"/>
        <family val="2"/>
      </rPr>
      <t xml:space="preserve">(if </t>
    </r>
    <r>
      <rPr>
        <i/>
        <sz val="10"/>
        <rFont val="Arial"/>
        <family val="2"/>
      </rPr>
      <t>p053150</t>
    </r>
    <r>
      <rPr>
        <sz val="10"/>
        <rFont val="Arial"/>
        <family val="2"/>
      </rPr>
      <t xml:space="preserve">&lt;=14) + </t>
    </r>
    <r>
      <rPr>
        <i/>
        <sz val="10"/>
        <rFont val="Arial"/>
        <family val="2"/>
      </rPr>
      <t>p053140</t>
    </r>
    <r>
      <rPr>
        <sz val="10"/>
        <rFont val="Arial"/>
        <family val="2"/>
      </rPr>
      <t xml:space="preserve"> (if </t>
    </r>
    <r>
      <rPr>
        <i/>
        <sz val="10"/>
        <rFont val="Arial"/>
        <family val="2"/>
      </rPr>
      <t>p053150</t>
    </r>
    <r>
      <rPr>
        <sz val="10"/>
        <rFont val="Arial"/>
        <family val="2"/>
      </rPr>
      <t xml:space="preserve">=97)] </t>
    </r>
    <r>
      <rPr>
        <b/>
        <sz val="10"/>
        <rFont val="Arial"/>
        <family val="2"/>
      </rPr>
      <t xml:space="preserve">if </t>
    </r>
    <r>
      <rPr>
        <b/>
        <i/>
        <sz val="10"/>
        <rFont val="Arial"/>
        <family val="2"/>
      </rPr>
      <t>p053130</t>
    </r>
    <r>
      <rPr>
        <b/>
        <sz val="10"/>
        <rFont val="Arial"/>
        <family val="2"/>
      </rPr>
      <t>=1</t>
    </r>
    <r>
      <rPr>
        <sz val="10"/>
        <rFont val="Arial"/>
        <family val="2"/>
      </rPr>
      <t xml:space="preserve">,
and where </t>
    </r>
    <r>
      <rPr>
        <i/>
        <sz val="10"/>
        <rFont val="Arial"/>
        <family val="2"/>
      </rPr>
      <t>p053130</t>
    </r>
    <r>
      <rPr>
        <sz val="10"/>
        <rFont val="Arial"/>
        <family val="2"/>
      </rPr>
      <t xml:space="preserve"> = did you receive compensation for occupational accidents and diseases? [1: yes] </t>
    </r>
    <r>
      <rPr>
        <i/>
        <sz val="10"/>
        <rFont val="Arial"/>
        <family val="2"/>
      </rPr>
      <t xml:space="preserve"> (V673 - haben Sie persönlich im Jahr 1997 Versehrtenrente (Unfallversicherung) erhalten?)</t>
    </r>
    <r>
      <rPr>
        <sz val="10"/>
        <rFont val="Arial"/>
        <family val="2"/>
      </rPr>
      <t xml:space="preserve">,
</t>
    </r>
    <r>
      <rPr>
        <i/>
        <sz val="10"/>
        <rFont val="Arial"/>
        <family val="2"/>
      </rPr>
      <t>p053140</t>
    </r>
    <r>
      <rPr>
        <sz val="10"/>
        <rFont val="Arial"/>
        <family val="2"/>
      </rPr>
      <t xml:space="preserve"> = average monthly amount or lumpsum in NC </t>
    </r>
    <r>
      <rPr>
        <i/>
        <sz val="10"/>
        <rFont val="Arial"/>
        <family val="2"/>
      </rPr>
      <t>(V674 - Durchschnittsbetrag pro Monat)</t>
    </r>
    <r>
      <rPr>
        <sz val="10"/>
        <rFont val="Arial"/>
        <family val="2"/>
      </rPr>
      <t xml:space="preserve">,
</t>
    </r>
    <r>
      <rPr>
        <i/>
        <sz val="10"/>
        <rFont val="Arial"/>
        <family val="2"/>
      </rPr>
      <t>p053150</t>
    </r>
    <r>
      <rPr>
        <sz val="10"/>
        <rFont val="Arial"/>
        <family val="2"/>
      </rPr>
      <t xml:space="preserve"> = for how many months received during 1997 </t>
    </r>
    <r>
      <rPr>
        <i/>
        <sz val="10"/>
        <rFont val="Arial"/>
        <family val="2"/>
      </rPr>
      <t>(V675 - Monatsanzahl).</t>
    </r>
  </si>
  <si>
    <t xml:space="preserve">The monthly calendar of activities was used.
Labels 1 to 4 for the original variables on main activity correspond to: paid employment (whether full-time or part-time), paid apprenticeship or training under special schemes related to employment, self-employment (with or without employees), and unpaid work in family enterprise, whereby, for all 4 labels, the person must have worked at least 15 hours per week. </t>
  </si>
  <si>
    <t>The monthly calendar of activities was used.</t>
  </si>
  <si>
    <r>
      <t xml:space="preserve">PWEEKPT = sum(nbweeksx) over months in year (i.e. for x=73,74,..., 84) if </t>
    </r>
    <r>
      <rPr>
        <i/>
        <sz val="10"/>
        <rFont val="Arial"/>
        <family val="2"/>
      </rPr>
      <t>p050630</t>
    </r>
    <r>
      <rPr>
        <sz val="10"/>
        <rFont val="Arial"/>
        <family val="2"/>
      </rPr>
      <t xml:space="preserve">=2,
where nbweeksx=4.3333 if </t>
    </r>
    <r>
      <rPr>
        <i/>
        <sz val="10"/>
        <rFont val="Arial"/>
        <family val="2"/>
      </rPr>
      <t>p0517x0</t>
    </r>
    <r>
      <rPr>
        <sz val="10"/>
        <rFont val="Arial"/>
        <family val="2"/>
      </rPr>
      <t xml:space="preserve">=1 to 4, else nbweeksx=0,
and where </t>
    </r>
    <r>
      <rPr>
        <i/>
        <sz val="10"/>
        <rFont val="Arial"/>
        <family val="2"/>
      </rPr>
      <t>p050630</t>
    </r>
    <r>
      <rPr>
        <sz val="10"/>
        <rFont val="Arial"/>
        <family val="2"/>
      </rPr>
      <t xml:space="preserve"> = full-time / part-time [2: part-time] </t>
    </r>
    <r>
      <rPr>
        <i/>
        <sz val="10"/>
        <rFont val="Arial"/>
        <family val="2"/>
      </rPr>
      <t>(V77 - INTERVIEWER/IN: Bitte übernehmen von Frage 49 bzw. 27 (bei Selbständigen) - [2: weniger als 30 Stunden])</t>
    </r>
    <r>
      <rPr>
        <sz val="10"/>
        <rFont val="Arial"/>
        <family val="2"/>
      </rPr>
      <t xml:space="preserve">,
</t>
    </r>
    <r>
      <rPr>
        <i/>
        <sz val="10"/>
        <rFont val="Arial"/>
        <family val="2"/>
      </rPr>
      <t>p051xx0</t>
    </r>
    <r>
      <rPr>
        <sz val="10"/>
        <rFont val="Arial"/>
        <family val="2"/>
      </rPr>
      <t xml:space="preserve"> = main activity status during following month xx? [xx=73: January, x=74: February, ..., x=84: December] [see comment for labels] </t>
    </r>
    <r>
      <rPr>
        <i/>
        <sz val="10"/>
        <rFont val="Arial"/>
        <family val="2"/>
      </rPr>
      <t>(V195 to V206 - Hauptbeschäftigung im Januar 1997, ..., Hauptbehäftigung im Dezember 1997)</t>
    </r>
    <r>
      <rPr>
        <sz val="10"/>
        <rFont val="Arial"/>
        <family val="2"/>
      </rPr>
      <t>.</t>
    </r>
  </si>
  <si>
    <r>
      <t xml:space="preserve">PWEEKFT = sum(nbweeksx) over months in year (i.e. for x=73,74,..., 84) if </t>
    </r>
    <r>
      <rPr>
        <i/>
        <sz val="10"/>
        <rFont val="Arial"/>
        <family val="2"/>
      </rPr>
      <t>p050630</t>
    </r>
    <r>
      <rPr>
        <sz val="10"/>
        <rFont val="Arial"/>
        <family val="2"/>
      </rPr>
      <t xml:space="preserve">=1,
where nbweeksx=4.3333 if </t>
    </r>
    <r>
      <rPr>
        <i/>
        <sz val="10"/>
        <rFont val="Arial"/>
        <family val="2"/>
      </rPr>
      <t>p0517x0</t>
    </r>
    <r>
      <rPr>
        <sz val="10"/>
        <rFont val="Arial"/>
        <family val="2"/>
      </rPr>
      <t xml:space="preserve">=1 to 4, else nbweeksx=0,
and where </t>
    </r>
    <r>
      <rPr>
        <i/>
        <sz val="10"/>
        <rFont val="Arial"/>
        <family val="2"/>
      </rPr>
      <t>p050630</t>
    </r>
    <r>
      <rPr>
        <sz val="10"/>
        <rFont val="Arial"/>
        <family val="2"/>
      </rPr>
      <t xml:space="preserve"> = full-time / part-time [1: full-time] </t>
    </r>
    <r>
      <rPr>
        <i/>
        <sz val="10"/>
        <rFont val="Arial"/>
        <family val="2"/>
      </rPr>
      <t>(V77 - INTERVIEWER/IN: Bitte übernehmen von Frage 49 bzw. 27 (bei Selbständigen) - [1: 30 Stunden oder mehr])</t>
    </r>
    <r>
      <rPr>
        <sz val="10"/>
        <rFont val="Arial"/>
        <family val="2"/>
      </rPr>
      <t xml:space="preserve">,
</t>
    </r>
    <r>
      <rPr>
        <i/>
        <sz val="10"/>
        <rFont val="Arial"/>
        <family val="2"/>
      </rPr>
      <t>p051xx0</t>
    </r>
    <r>
      <rPr>
        <sz val="10"/>
        <rFont val="Arial"/>
        <family val="2"/>
      </rPr>
      <t xml:space="preserve"> = main activity status during following month xx? [xx=73: January, x=74: February, ..., x=84: December] [see comment for labels] </t>
    </r>
    <r>
      <rPr>
        <i/>
        <sz val="10"/>
        <rFont val="Arial"/>
        <family val="2"/>
      </rPr>
      <t>(V195 to V206 - Hauptbeschäftigung im Januar 1997, ..., Hauptbeschäftigung im Dezember 1997)</t>
    </r>
    <r>
      <rPr>
        <sz val="10"/>
        <rFont val="Arial"/>
        <family val="2"/>
      </rPr>
      <t>.</t>
    </r>
  </si>
  <si>
    <r>
      <t xml:space="preserve">PWEEKUP = sum(unemweekx) over months in year (i.e. for x=73,74,..., 84),
where unemweekx=4.3333 if </t>
    </r>
    <r>
      <rPr>
        <i/>
        <sz val="10"/>
        <rFont val="Arial"/>
        <family val="2"/>
      </rPr>
      <t>p051x0</t>
    </r>
    <r>
      <rPr>
        <sz val="10"/>
        <rFont val="Arial"/>
        <family val="2"/>
      </rPr>
      <t xml:space="preserve">=6, else unemweekx=0,
</t>
    </r>
    <r>
      <rPr>
        <i/>
        <sz val="10"/>
        <rFont val="Arial"/>
        <family val="2"/>
      </rPr>
      <t xml:space="preserve">p051xx0 </t>
    </r>
    <r>
      <rPr>
        <sz val="10"/>
        <rFont val="Arial"/>
        <family val="2"/>
      </rPr>
      <t xml:space="preserve">= main activity status during following month xx?[xx=73: January, x=74: February, ..., x=84: December] [6: unemployed] </t>
    </r>
    <r>
      <rPr>
        <i/>
        <sz val="10"/>
        <rFont val="Arial"/>
        <family val="2"/>
      </rPr>
      <t>(V195 to V206 - Hauptbeschäftigung im Januar 1997, ..., Hauptbeschäftigung im Dezember 1997)</t>
    </r>
    <r>
      <rPr>
        <sz val="10"/>
        <rFont val="Arial"/>
        <family val="2"/>
      </rPr>
      <t>.</t>
    </r>
  </si>
  <si>
    <r>
      <t xml:space="preserve">PDISABL = </t>
    </r>
    <r>
      <rPr>
        <i/>
        <sz val="10"/>
        <rFont val="Arial"/>
        <family val="2"/>
      </rPr>
      <t>p053400</t>
    </r>
    <r>
      <rPr>
        <sz val="10"/>
        <rFont val="Arial"/>
        <family val="2"/>
      </rPr>
      <t xml:space="preserve"> (recoded),
where </t>
    </r>
    <r>
      <rPr>
        <i/>
        <sz val="10"/>
        <rFont val="Arial"/>
        <family val="2"/>
      </rPr>
      <t>p053400</t>
    </r>
    <r>
      <rPr>
        <sz val="10"/>
        <rFont val="Arial"/>
        <family val="2"/>
      </rPr>
      <t xml:space="preserve"> = any chronical physical or mental health problem, illness or disability? </t>
    </r>
    <r>
      <rPr>
        <i/>
        <sz val="10"/>
        <rFont val="Arial"/>
        <family val="2"/>
      </rPr>
      <t>(V734- haben Sie irgendeine chronische körperliche oder
psychische Krankheit bzw. ein Gebrechen oder eine Behinderung?)</t>
    </r>
    <r>
      <rPr>
        <sz val="10"/>
        <rFont val="Arial"/>
        <family val="2"/>
      </rPr>
      <t>.</t>
    </r>
  </si>
  <si>
    <r>
      <t>V19S4 = sum(iV19S4) over individuals in household,
where iV19S4 = [</t>
    </r>
    <r>
      <rPr>
        <i/>
        <sz val="10"/>
        <rFont val="Arial"/>
        <family val="2"/>
      </rPr>
      <t>p052670*p052680</t>
    </r>
    <r>
      <rPr>
        <sz val="10"/>
        <rFont val="Arial"/>
        <family val="2"/>
      </rPr>
      <t xml:space="preserve"> (if </t>
    </r>
    <r>
      <rPr>
        <i/>
        <sz val="10"/>
        <rFont val="Arial"/>
        <family val="2"/>
      </rPr>
      <t>p052680</t>
    </r>
    <r>
      <rPr>
        <sz val="10"/>
        <rFont val="Arial"/>
        <family val="2"/>
      </rPr>
      <t xml:space="preserve">&lt;=14) + </t>
    </r>
    <r>
      <rPr>
        <i/>
        <sz val="10"/>
        <rFont val="Arial"/>
        <family val="2"/>
      </rPr>
      <t>p052670</t>
    </r>
    <r>
      <rPr>
        <sz val="10"/>
        <rFont val="Arial"/>
        <family val="2"/>
      </rPr>
      <t xml:space="preserve"> (if </t>
    </r>
    <r>
      <rPr>
        <i/>
        <sz val="10"/>
        <rFont val="Arial"/>
        <family val="2"/>
      </rPr>
      <t>p052680</t>
    </r>
    <r>
      <rPr>
        <sz val="10"/>
        <rFont val="Arial"/>
        <family val="2"/>
      </rPr>
      <t xml:space="preserve">=97)] </t>
    </r>
    <r>
      <rPr>
        <b/>
        <sz val="10"/>
        <rFont val="Arial"/>
        <family val="2"/>
      </rPr>
      <t xml:space="preserve">if </t>
    </r>
    <r>
      <rPr>
        <b/>
        <i/>
        <sz val="10"/>
        <rFont val="Arial"/>
        <family val="2"/>
      </rPr>
      <t>p052660</t>
    </r>
    <r>
      <rPr>
        <b/>
        <sz val="10"/>
        <rFont val="Arial"/>
        <family val="2"/>
      </rPr>
      <t xml:space="preserve">=1 </t>
    </r>
    <r>
      <rPr>
        <sz val="10"/>
        <rFont val="Arial"/>
        <family val="2"/>
      </rPr>
      <t>+ [</t>
    </r>
    <r>
      <rPr>
        <i/>
        <sz val="10"/>
        <rFont val="Arial"/>
        <family val="2"/>
      </rPr>
      <t>p052790*p052800</t>
    </r>
    <r>
      <rPr>
        <sz val="10"/>
        <rFont val="Arial"/>
        <family val="2"/>
      </rPr>
      <t xml:space="preserve"> (if </t>
    </r>
    <r>
      <rPr>
        <i/>
        <sz val="10"/>
        <rFont val="Arial"/>
        <family val="2"/>
      </rPr>
      <t>p052800</t>
    </r>
    <r>
      <rPr>
        <sz val="10"/>
        <rFont val="Arial"/>
        <family val="2"/>
      </rPr>
      <t xml:space="preserve">&lt;=14) + </t>
    </r>
    <r>
      <rPr>
        <i/>
        <sz val="10"/>
        <rFont val="Arial"/>
        <family val="2"/>
      </rPr>
      <t>p052790</t>
    </r>
    <r>
      <rPr>
        <sz val="10"/>
        <rFont val="Arial"/>
        <family val="2"/>
      </rPr>
      <t xml:space="preserve"> (if </t>
    </r>
    <r>
      <rPr>
        <i/>
        <sz val="10"/>
        <rFont val="Arial"/>
        <family val="2"/>
      </rPr>
      <t>p052800</t>
    </r>
    <r>
      <rPr>
        <sz val="10"/>
        <rFont val="Arial"/>
        <family val="2"/>
      </rPr>
      <t xml:space="preserve">=97)] </t>
    </r>
    <r>
      <rPr>
        <b/>
        <sz val="10"/>
        <rFont val="Arial"/>
        <family val="2"/>
      </rPr>
      <t xml:space="preserve">if </t>
    </r>
    <r>
      <rPr>
        <b/>
        <i/>
        <sz val="10"/>
        <rFont val="Arial"/>
        <family val="2"/>
      </rPr>
      <t>p052780</t>
    </r>
    <r>
      <rPr>
        <b/>
        <sz val="10"/>
        <rFont val="Arial"/>
        <family val="2"/>
      </rPr>
      <t>=1</t>
    </r>
    <r>
      <rPr>
        <sz val="10"/>
        <rFont val="Arial"/>
        <family val="2"/>
      </rPr>
      <t xml:space="preserve">,
and where </t>
    </r>
    <r>
      <rPr>
        <i/>
        <sz val="10"/>
        <rFont val="Arial"/>
        <family val="2"/>
      </rPr>
      <t>p052660</t>
    </r>
    <r>
      <rPr>
        <sz val="10"/>
        <rFont val="Arial"/>
        <family val="2"/>
      </rPr>
      <t xml:space="preserve"> = did you receive a widows pension? [1: yes] </t>
    </r>
    <r>
      <rPr>
        <i/>
        <sz val="10"/>
        <rFont val="Arial"/>
        <family val="2"/>
      </rPr>
      <t>(V623 - haben Sie persönlich im Jahr 1997 eine Hinterbliebenenversorgung als Witwe/Witwer erhalten?),</t>
    </r>
    <r>
      <rPr>
        <sz val="10"/>
        <rFont val="Arial"/>
        <family val="2"/>
      </rPr>
      <t xml:space="preserve">
</t>
    </r>
    <r>
      <rPr>
        <i/>
        <sz val="10"/>
        <rFont val="Arial"/>
        <family val="2"/>
      </rPr>
      <t>p052670</t>
    </r>
    <r>
      <rPr>
        <sz val="10"/>
        <rFont val="Arial"/>
        <family val="2"/>
      </rPr>
      <t xml:space="preserve"> = average monthly amount or lumpsum in NC </t>
    </r>
    <r>
      <rPr>
        <i/>
        <sz val="10"/>
        <rFont val="Arial"/>
        <family val="2"/>
      </rPr>
      <t>(V624 -  Durchschnittsbetrag pro Monat)</t>
    </r>
    <r>
      <rPr>
        <sz val="10"/>
        <rFont val="Arial"/>
        <family val="2"/>
      </rPr>
      <t xml:space="preserve">,
</t>
    </r>
    <r>
      <rPr>
        <i/>
        <sz val="10"/>
        <rFont val="Arial"/>
        <family val="2"/>
      </rPr>
      <t>p052680</t>
    </r>
    <r>
      <rPr>
        <sz val="10"/>
        <rFont val="Arial"/>
        <family val="2"/>
      </rPr>
      <t xml:space="preserve"> = for how many months received during 1997 </t>
    </r>
    <r>
      <rPr>
        <i/>
        <sz val="10"/>
        <rFont val="Arial"/>
        <family val="2"/>
      </rPr>
      <t>(V625 - Monatsanzahl)</t>
    </r>
    <r>
      <rPr>
        <sz val="10"/>
        <rFont val="Arial"/>
        <family val="2"/>
      </rPr>
      <t xml:space="preserve">,
</t>
    </r>
    <r>
      <rPr>
        <i/>
        <sz val="10"/>
        <rFont val="Arial"/>
        <family val="2"/>
      </rPr>
      <t>p052780</t>
    </r>
    <r>
      <rPr>
        <sz val="10"/>
        <rFont val="Arial"/>
        <family val="2"/>
      </rPr>
      <t xml:space="preserve"> = did you receive other widow benefits? [1: yes] </t>
    </r>
    <r>
      <rPr>
        <i/>
        <sz val="10"/>
        <rFont val="Arial"/>
        <family val="2"/>
      </rPr>
      <t>(V633 - haben Sie persönlich im Jahr 1997 eine sonstige Hinterbliebenenversorgung als Witwe/Witwer erhalten?)</t>
    </r>
    <r>
      <rPr>
        <sz val="10"/>
        <rFont val="Arial"/>
        <family val="2"/>
      </rPr>
      <t xml:space="preserve">,
</t>
    </r>
    <r>
      <rPr>
        <i/>
        <sz val="10"/>
        <rFont val="Arial"/>
        <family val="2"/>
      </rPr>
      <t>p052790</t>
    </r>
    <r>
      <rPr>
        <sz val="10"/>
        <rFont val="Arial"/>
        <family val="2"/>
      </rPr>
      <t xml:space="preserve"> = average monthly amount or lumpsum in NC </t>
    </r>
    <r>
      <rPr>
        <i/>
        <sz val="10"/>
        <rFont val="Arial"/>
        <family val="2"/>
      </rPr>
      <t>(V634 -  Durchschnittsbetrag pro Monat)</t>
    </r>
    <r>
      <rPr>
        <sz val="10"/>
        <rFont val="Arial"/>
        <family val="2"/>
      </rPr>
      <t xml:space="preserve">,
</t>
    </r>
    <r>
      <rPr>
        <i/>
        <sz val="10"/>
        <rFont val="Arial"/>
        <family val="2"/>
      </rPr>
      <t>p052800</t>
    </r>
    <r>
      <rPr>
        <sz val="10"/>
        <rFont val="Arial"/>
        <family val="2"/>
      </rPr>
      <t xml:space="preserve"> = for how many months received during 1997 </t>
    </r>
    <r>
      <rPr>
        <i/>
        <sz val="10"/>
        <rFont val="Arial"/>
        <family val="2"/>
      </rPr>
      <t>(V635 - Monatsanzahl)</t>
    </r>
    <r>
      <rPr>
        <sz val="10"/>
        <rFont val="Arial"/>
        <family val="2"/>
      </rPr>
      <t>.</t>
    </r>
  </si>
  <si>
    <r>
      <t>V19SR = sum(iV19SR) over individuals in household,
where iV19SR = [</t>
    </r>
    <r>
      <rPr>
        <i/>
        <sz val="10"/>
        <rFont val="Arial"/>
        <family val="2"/>
      </rPr>
      <t>p052630*p052640</t>
    </r>
    <r>
      <rPr>
        <sz val="10"/>
        <rFont val="Arial"/>
        <family val="2"/>
      </rPr>
      <t xml:space="preserve"> (if </t>
    </r>
    <r>
      <rPr>
        <i/>
        <sz val="10"/>
        <rFont val="Arial"/>
        <family val="2"/>
      </rPr>
      <t>p052640</t>
    </r>
    <r>
      <rPr>
        <sz val="10"/>
        <rFont val="Arial"/>
        <family val="2"/>
      </rPr>
      <t xml:space="preserve">&lt;=14) + </t>
    </r>
    <r>
      <rPr>
        <i/>
        <sz val="10"/>
        <rFont val="Arial"/>
        <family val="2"/>
      </rPr>
      <t xml:space="preserve">p052630 </t>
    </r>
    <r>
      <rPr>
        <sz val="10"/>
        <rFont val="Arial"/>
        <family val="2"/>
      </rPr>
      <t xml:space="preserve">(if </t>
    </r>
    <r>
      <rPr>
        <i/>
        <sz val="10"/>
        <rFont val="Arial"/>
        <family val="2"/>
      </rPr>
      <t>p052640</t>
    </r>
    <r>
      <rPr>
        <sz val="10"/>
        <rFont val="Arial"/>
        <family val="2"/>
      </rPr>
      <t xml:space="preserve">=97)] </t>
    </r>
    <r>
      <rPr>
        <b/>
        <sz val="10"/>
        <rFont val="Arial"/>
        <family val="2"/>
      </rPr>
      <t xml:space="preserve">if </t>
    </r>
    <r>
      <rPr>
        <b/>
        <i/>
        <sz val="10"/>
        <rFont val="Arial"/>
        <family val="2"/>
      </rPr>
      <t>p052620</t>
    </r>
    <r>
      <rPr>
        <b/>
        <sz val="10"/>
        <rFont val="Arial"/>
        <family val="2"/>
      </rPr>
      <t>=1</t>
    </r>
    <r>
      <rPr>
        <sz val="10"/>
        <rFont val="Arial"/>
        <family val="2"/>
      </rPr>
      <t xml:space="preserve">,
and where </t>
    </r>
    <r>
      <rPr>
        <i/>
        <sz val="10"/>
        <rFont val="Arial"/>
        <family val="2"/>
      </rPr>
      <t>p052620</t>
    </r>
    <r>
      <rPr>
        <sz val="10"/>
        <rFont val="Arial"/>
        <family val="2"/>
      </rPr>
      <t xml:space="preserve"> = did you receive other old-age related scemes or benefits?  [1: yes] </t>
    </r>
    <r>
      <rPr>
        <i/>
        <sz val="10"/>
        <rFont val="Arial"/>
        <family val="2"/>
      </rPr>
      <t>(V619 - haben Sie persönlich im Jahr 1997 eine sonstige Altersversorgung erhalten?),</t>
    </r>
    <r>
      <rPr>
        <sz val="10"/>
        <rFont val="Arial"/>
        <family val="2"/>
      </rPr>
      <t xml:space="preserve">
</t>
    </r>
    <r>
      <rPr>
        <i/>
        <sz val="10"/>
        <rFont val="Arial"/>
        <family val="2"/>
      </rPr>
      <t>p052630</t>
    </r>
    <r>
      <rPr>
        <sz val="10"/>
        <rFont val="Arial"/>
        <family val="2"/>
      </rPr>
      <t xml:space="preserve"> = average monthly amount or lumpsum in NC </t>
    </r>
    <r>
      <rPr>
        <i/>
        <sz val="10"/>
        <rFont val="Arial"/>
        <family val="2"/>
      </rPr>
      <t>(V620 -  Durchschnittsbetrag pro Monat),</t>
    </r>
    <r>
      <rPr>
        <sz val="10"/>
        <rFont val="Arial"/>
        <family val="2"/>
      </rPr>
      <t xml:space="preserve">,
</t>
    </r>
    <r>
      <rPr>
        <i/>
        <sz val="10"/>
        <rFont val="Arial"/>
        <family val="2"/>
      </rPr>
      <t>p052640</t>
    </r>
    <r>
      <rPr>
        <sz val="10"/>
        <rFont val="Arial"/>
        <family val="2"/>
      </rPr>
      <t xml:space="preserve"> = for how many months received during 1997 </t>
    </r>
    <r>
      <rPr>
        <i/>
        <sz val="10"/>
        <rFont val="Arial"/>
        <family val="2"/>
      </rPr>
      <t>(V621 - Monatsanzahl)</t>
    </r>
    <r>
      <rPr>
        <sz val="10"/>
        <rFont val="Arial"/>
        <family val="2"/>
      </rPr>
      <t>.</t>
    </r>
  </si>
  <si>
    <r>
      <t>V20S1 = sum(iV20S1) over individuals in household,
where iV20S1 = [</t>
    </r>
    <r>
      <rPr>
        <i/>
        <sz val="10"/>
        <rFont val="Arial"/>
        <family val="2"/>
      </rPr>
      <t>p052860*p052870</t>
    </r>
    <r>
      <rPr>
        <sz val="10"/>
        <rFont val="Arial"/>
        <family val="2"/>
      </rPr>
      <t xml:space="preserve"> (if </t>
    </r>
    <r>
      <rPr>
        <i/>
        <sz val="10"/>
        <rFont val="Arial"/>
        <family val="2"/>
      </rPr>
      <t>p052870</t>
    </r>
    <r>
      <rPr>
        <sz val="10"/>
        <rFont val="Arial"/>
        <family val="2"/>
      </rPr>
      <t xml:space="preserve">&lt;=14) + </t>
    </r>
    <r>
      <rPr>
        <i/>
        <sz val="10"/>
        <rFont val="Arial"/>
        <family val="2"/>
      </rPr>
      <t>p052860</t>
    </r>
    <r>
      <rPr>
        <sz val="10"/>
        <rFont val="Arial"/>
        <family val="2"/>
      </rPr>
      <t xml:space="preserve"> (if </t>
    </r>
    <r>
      <rPr>
        <i/>
        <sz val="10"/>
        <rFont val="Arial"/>
        <family val="2"/>
      </rPr>
      <t>p052870</t>
    </r>
    <r>
      <rPr>
        <sz val="10"/>
        <rFont val="Arial"/>
        <family val="2"/>
      </rPr>
      <t>=97)]</t>
    </r>
    <r>
      <rPr>
        <b/>
        <sz val="10"/>
        <rFont val="Arial"/>
        <family val="2"/>
      </rPr>
      <t xml:space="preserve"> if </t>
    </r>
    <r>
      <rPr>
        <b/>
        <i/>
        <sz val="10"/>
        <rFont val="Arial"/>
        <family val="2"/>
      </rPr>
      <t>p052850</t>
    </r>
    <r>
      <rPr>
        <b/>
        <sz val="10"/>
        <rFont val="Arial"/>
        <family val="2"/>
      </rPr>
      <t>=1</t>
    </r>
    <r>
      <rPr>
        <sz val="10"/>
        <rFont val="Arial"/>
        <family val="2"/>
      </rPr>
      <t xml:space="preserve">,
and where </t>
    </r>
    <r>
      <rPr>
        <i/>
        <sz val="10"/>
        <rFont val="Arial"/>
        <family val="2"/>
      </rPr>
      <t>p052850</t>
    </r>
    <r>
      <rPr>
        <sz val="10"/>
        <rFont val="Arial"/>
        <family val="2"/>
      </rPr>
      <t xml:space="preserve"> = did you receive child allowance? [1: yes] </t>
    </r>
    <r>
      <rPr>
        <i/>
        <sz val="10"/>
        <rFont val="Arial"/>
        <family val="2"/>
      </rPr>
      <t>(V640/V643 - haben Sie persönlich im Jahr 1997 Familienbeihilfe (inklusive Kinderabsetzbetrag) / Familienzuschuß erhalten?),</t>
    </r>
    <r>
      <rPr>
        <sz val="10"/>
        <rFont val="Arial"/>
        <family val="2"/>
      </rPr>
      <t xml:space="preserve">
</t>
    </r>
    <r>
      <rPr>
        <i/>
        <sz val="10"/>
        <rFont val="Arial"/>
        <family val="2"/>
      </rPr>
      <t>p052860</t>
    </r>
    <r>
      <rPr>
        <sz val="10"/>
        <rFont val="Arial"/>
        <family val="2"/>
      </rPr>
      <t xml:space="preserve"> = average monthly amount or lumpsum in NC </t>
    </r>
    <r>
      <rPr>
        <i/>
        <sz val="10"/>
        <rFont val="Arial"/>
        <family val="2"/>
      </rPr>
      <t>(V641/V644 -  Durchschnittsbetrag pro Monat)</t>
    </r>
    <r>
      <rPr>
        <sz val="10"/>
        <rFont val="Arial"/>
        <family val="2"/>
      </rPr>
      <t xml:space="preserve">,
</t>
    </r>
    <r>
      <rPr>
        <i/>
        <sz val="10"/>
        <rFont val="Arial"/>
        <family val="2"/>
      </rPr>
      <t>p052870</t>
    </r>
    <r>
      <rPr>
        <sz val="10"/>
        <rFont val="Arial"/>
        <family val="2"/>
      </rPr>
      <t xml:space="preserve"> = for how many months received during 1997 </t>
    </r>
    <r>
      <rPr>
        <i/>
        <sz val="10"/>
        <rFont val="Arial"/>
        <family val="2"/>
      </rPr>
      <t>(V642/V645 - Monatsanzahl)</t>
    </r>
    <r>
      <rPr>
        <sz val="10"/>
        <rFont val="Arial"/>
        <family val="2"/>
      </rPr>
      <t>.</t>
    </r>
  </si>
  <si>
    <r>
      <t>V20S2 = sum(iV20S2) over individuals in household,
where iV20S2 = [</t>
    </r>
    <r>
      <rPr>
        <i/>
        <sz val="10"/>
        <rFont val="Arial"/>
        <family val="2"/>
      </rPr>
      <t>p053010*p053020</t>
    </r>
    <r>
      <rPr>
        <sz val="10"/>
        <rFont val="Arial"/>
        <family val="2"/>
      </rPr>
      <t xml:space="preserve"> (if </t>
    </r>
    <r>
      <rPr>
        <i/>
        <sz val="10"/>
        <rFont val="Arial"/>
        <family val="2"/>
      </rPr>
      <t>p053020</t>
    </r>
    <r>
      <rPr>
        <sz val="10"/>
        <rFont val="Arial"/>
        <family val="2"/>
      </rPr>
      <t xml:space="preserve">&lt;=14) + </t>
    </r>
    <r>
      <rPr>
        <i/>
        <sz val="10"/>
        <rFont val="Arial"/>
        <family val="2"/>
      </rPr>
      <t>p053010</t>
    </r>
    <r>
      <rPr>
        <sz val="10"/>
        <rFont val="Arial"/>
        <family val="2"/>
      </rPr>
      <t xml:space="preserve"> (if </t>
    </r>
    <r>
      <rPr>
        <i/>
        <sz val="10"/>
        <rFont val="Arial"/>
        <family val="2"/>
      </rPr>
      <t>p053020</t>
    </r>
    <r>
      <rPr>
        <sz val="10"/>
        <rFont val="Arial"/>
        <family val="2"/>
      </rPr>
      <t xml:space="preserve">=97)] </t>
    </r>
    <r>
      <rPr>
        <b/>
        <sz val="10"/>
        <rFont val="Arial"/>
        <family val="2"/>
      </rPr>
      <t xml:space="preserve">if </t>
    </r>
    <r>
      <rPr>
        <b/>
        <i/>
        <sz val="10"/>
        <rFont val="Arial"/>
        <family val="2"/>
      </rPr>
      <t>p053000</t>
    </r>
    <r>
      <rPr>
        <b/>
        <sz val="10"/>
        <rFont val="Arial"/>
        <family val="2"/>
      </rPr>
      <t>=1</t>
    </r>
    <r>
      <rPr>
        <sz val="10"/>
        <rFont val="Arial"/>
        <family val="2"/>
      </rPr>
      <t xml:space="preserve">,
and where </t>
    </r>
    <r>
      <rPr>
        <i/>
        <sz val="10"/>
        <rFont val="Arial"/>
        <family val="2"/>
      </rPr>
      <t>p053000</t>
    </r>
    <r>
      <rPr>
        <sz val="10"/>
        <rFont val="Arial"/>
        <family val="2"/>
      </rPr>
      <t xml:space="preserve"> = did you receive deserted wifes allowance? [1: yes] </t>
    </r>
    <r>
      <rPr>
        <i/>
        <sz val="10"/>
        <rFont val="Arial"/>
        <family val="2"/>
      </rPr>
      <t>(V658 - haben Sie persönlich im Jahr 1997 Unterhaltsvorschuß erhalten?),</t>
    </r>
    <r>
      <rPr>
        <sz val="10"/>
        <rFont val="Arial"/>
        <family val="2"/>
      </rPr>
      <t xml:space="preserve">
</t>
    </r>
    <r>
      <rPr>
        <i/>
        <sz val="10"/>
        <rFont val="Arial"/>
        <family val="2"/>
      </rPr>
      <t>p053010</t>
    </r>
    <r>
      <rPr>
        <sz val="10"/>
        <rFont val="Arial"/>
        <family val="2"/>
      </rPr>
      <t xml:space="preserve"> = average monthly amount or lumpsum in NC </t>
    </r>
    <r>
      <rPr>
        <i/>
        <sz val="10"/>
        <rFont val="Arial"/>
        <family val="2"/>
      </rPr>
      <t>(V659 -  Durchschnittsbetrag pro Monat)</t>
    </r>
    <r>
      <rPr>
        <sz val="10"/>
        <rFont val="Arial"/>
        <family val="2"/>
      </rPr>
      <t xml:space="preserve">,
</t>
    </r>
    <r>
      <rPr>
        <i/>
        <sz val="10"/>
        <rFont val="Arial"/>
        <family val="2"/>
      </rPr>
      <t>p053020</t>
    </r>
    <r>
      <rPr>
        <sz val="10"/>
        <rFont val="Arial"/>
        <family val="2"/>
      </rPr>
      <t xml:space="preserve"> = for how many months received during 1997 </t>
    </r>
    <r>
      <rPr>
        <i/>
        <sz val="10"/>
        <rFont val="Arial"/>
        <family val="2"/>
      </rPr>
      <t>(V660 - Monatsanzahl)</t>
    </r>
    <r>
      <rPr>
        <sz val="10"/>
        <rFont val="Arial"/>
        <family val="2"/>
      </rPr>
      <t>.</t>
    </r>
  </si>
  <si>
    <r>
      <t>V20S3 = sum(iV20S3) over individuals in household,
where iV20S3 = [</t>
    </r>
    <r>
      <rPr>
        <i/>
        <sz val="10"/>
        <rFont val="Arial"/>
        <family val="2"/>
      </rPr>
      <t>p052820*p052830</t>
    </r>
    <r>
      <rPr>
        <sz val="10"/>
        <rFont val="Arial"/>
        <family val="2"/>
      </rPr>
      <t xml:space="preserve"> (if </t>
    </r>
    <r>
      <rPr>
        <i/>
        <sz val="10"/>
        <rFont val="Arial"/>
        <family val="2"/>
      </rPr>
      <t>p052830</t>
    </r>
    <r>
      <rPr>
        <sz val="10"/>
        <rFont val="Arial"/>
        <family val="2"/>
      </rPr>
      <t xml:space="preserve">&lt;=14) + </t>
    </r>
    <r>
      <rPr>
        <i/>
        <sz val="10"/>
        <rFont val="Arial"/>
        <family val="2"/>
      </rPr>
      <t>p052820</t>
    </r>
    <r>
      <rPr>
        <sz val="10"/>
        <rFont val="Arial"/>
        <family val="2"/>
      </rPr>
      <t xml:space="preserve"> (if </t>
    </r>
    <r>
      <rPr>
        <i/>
        <sz val="10"/>
        <rFont val="Arial"/>
        <family val="2"/>
      </rPr>
      <t>p052830</t>
    </r>
    <r>
      <rPr>
        <sz val="10"/>
        <rFont val="Arial"/>
        <family val="2"/>
      </rPr>
      <t xml:space="preserve">=97)] </t>
    </r>
    <r>
      <rPr>
        <b/>
        <sz val="10"/>
        <rFont val="Arial"/>
        <family val="2"/>
      </rPr>
      <t xml:space="preserve">if </t>
    </r>
    <r>
      <rPr>
        <b/>
        <i/>
        <sz val="10"/>
        <rFont val="Arial"/>
        <family val="2"/>
      </rPr>
      <t>p052810</t>
    </r>
    <r>
      <rPr>
        <b/>
        <sz val="10"/>
        <rFont val="Arial"/>
        <family val="2"/>
      </rPr>
      <t>=1</t>
    </r>
    <r>
      <rPr>
        <sz val="10"/>
        <rFont val="Arial"/>
        <family val="2"/>
      </rPr>
      <t xml:space="preserve">,
and where </t>
    </r>
    <r>
      <rPr>
        <i/>
        <sz val="10"/>
        <rFont val="Arial"/>
        <family val="2"/>
      </rPr>
      <t>p052810</t>
    </r>
    <r>
      <rPr>
        <sz val="10"/>
        <rFont val="Arial"/>
        <family val="2"/>
      </rPr>
      <t xml:space="preserve"> = did you receive orphans pension? [1: yes] </t>
    </r>
    <r>
      <rPr>
        <i/>
        <sz val="10"/>
        <rFont val="Arial"/>
        <family val="2"/>
      </rPr>
      <t>(V636 - haben Sie persönlich im Jahr 1997 eine sonstige Hinterbliebenenversorgung als Waisenpension erhalten?),</t>
    </r>
    <r>
      <rPr>
        <sz val="10"/>
        <rFont val="Arial"/>
        <family val="2"/>
      </rPr>
      <t xml:space="preserve">
</t>
    </r>
    <r>
      <rPr>
        <i/>
        <sz val="10"/>
        <rFont val="Arial"/>
        <family val="2"/>
      </rPr>
      <t>p052820</t>
    </r>
    <r>
      <rPr>
        <sz val="10"/>
        <rFont val="Arial"/>
        <family val="2"/>
      </rPr>
      <t xml:space="preserve"> = average monthly amount or lumpsum in NC </t>
    </r>
    <r>
      <rPr>
        <i/>
        <sz val="10"/>
        <rFont val="Arial"/>
        <family val="2"/>
      </rPr>
      <t>(V637 -  Durchschnittsbetrag pro Monat)</t>
    </r>
    <r>
      <rPr>
        <sz val="10"/>
        <rFont val="Arial"/>
        <family val="2"/>
      </rPr>
      <t xml:space="preserve">,
</t>
    </r>
    <r>
      <rPr>
        <i/>
        <sz val="10"/>
        <rFont val="Arial"/>
        <family val="2"/>
      </rPr>
      <t>p052830</t>
    </r>
    <r>
      <rPr>
        <sz val="10"/>
        <rFont val="Arial"/>
        <family val="2"/>
      </rPr>
      <t xml:space="preserve"> = for how many months received during 1997 </t>
    </r>
    <r>
      <rPr>
        <i/>
        <sz val="10"/>
        <rFont val="Arial"/>
        <family val="2"/>
      </rPr>
      <t>(V638 - Monatsanzahl)</t>
    </r>
    <r>
      <rPr>
        <sz val="10"/>
        <rFont val="Arial"/>
        <family val="2"/>
      </rPr>
      <t>.</t>
    </r>
  </si>
  <si>
    <r>
      <t>V21S1 = sum(iV21S1) over individuals in household,
where iV21S1 = [</t>
    </r>
    <r>
      <rPr>
        <i/>
        <sz val="10"/>
        <rFont val="Arial"/>
        <family val="2"/>
      </rPr>
      <t xml:space="preserve">p052320*p052330 </t>
    </r>
    <r>
      <rPr>
        <sz val="10"/>
        <rFont val="Arial"/>
        <family val="2"/>
      </rPr>
      <t xml:space="preserve">(if </t>
    </r>
    <r>
      <rPr>
        <i/>
        <sz val="10"/>
        <rFont val="Arial"/>
        <family val="2"/>
      </rPr>
      <t>p052330</t>
    </r>
    <r>
      <rPr>
        <sz val="10"/>
        <rFont val="Arial"/>
        <family val="2"/>
      </rPr>
      <t xml:space="preserve">&lt;=14) + </t>
    </r>
    <r>
      <rPr>
        <i/>
        <sz val="10"/>
        <rFont val="Arial"/>
        <family val="2"/>
      </rPr>
      <t>p052320</t>
    </r>
    <r>
      <rPr>
        <sz val="10"/>
        <rFont val="Arial"/>
        <family val="2"/>
      </rPr>
      <t xml:space="preserve"> (if </t>
    </r>
    <r>
      <rPr>
        <i/>
        <sz val="10"/>
        <rFont val="Arial"/>
        <family val="2"/>
      </rPr>
      <t>p052330</t>
    </r>
    <r>
      <rPr>
        <sz val="10"/>
        <rFont val="Arial"/>
        <family val="2"/>
      </rPr>
      <t>=97)]</t>
    </r>
    <r>
      <rPr>
        <b/>
        <sz val="10"/>
        <rFont val="Arial"/>
        <family val="2"/>
      </rPr>
      <t xml:space="preserve"> if </t>
    </r>
    <r>
      <rPr>
        <b/>
        <i/>
        <sz val="10"/>
        <rFont val="Arial"/>
        <family val="2"/>
      </rPr>
      <t>p052310</t>
    </r>
    <r>
      <rPr>
        <b/>
        <sz val="10"/>
        <rFont val="Arial"/>
        <family val="2"/>
      </rPr>
      <t>=1</t>
    </r>
    <r>
      <rPr>
        <sz val="10"/>
        <rFont val="Arial"/>
        <family val="2"/>
      </rPr>
      <t xml:space="preserve">,
and where </t>
    </r>
    <r>
      <rPr>
        <i/>
        <sz val="10"/>
        <rFont val="Arial"/>
        <family val="2"/>
      </rPr>
      <t>p052310</t>
    </r>
    <r>
      <rPr>
        <sz val="10"/>
        <rFont val="Arial"/>
        <family val="2"/>
      </rPr>
      <t xml:space="preserve"> = did you receive unemployment insurance benefit? [1: yes] </t>
    </r>
    <r>
      <rPr>
        <i/>
        <sz val="10"/>
        <rFont val="Arial"/>
        <family val="2"/>
      </rPr>
      <t>(V587 - haben Sie persönlich im Jahr 1997 Arbeitslosengeld erhalten?),</t>
    </r>
    <r>
      <rPr>
        <sz val="10"/>
        <rFont val="Arial"/>
        <family val="2"/>
      </rPr>
      <t xml:space="preserve">
</t>
    </r>
    <r>
      <rPr>
        <i/>
        <sz val="10"/>
        <rFont val="Arial"/>
        <family val="2"/>
      </rPr>
      <t>p052320</t>
    </r>
    <r>
      <rPr>
        <sz val="10"/>
        <rFont val="Arial"/>
        <family val="2"/>
      </rPr>
      <t xml:space="preserve"> = average monthly amount or lumpsum in NC </t>
    </r>
    <r>
      <rPr>
        <i/>
        <sz val="10"/>
        <rFont val="Arial"/>
        <family val="2"/>
      </rPr>
      <t>(V588 -  Durchschnittsbetrag pro Monat)</t>
    </r>
    <r>
      <rPr>
        <sz val="10"/>
        <rFont val="Arial"/>
        <family val="2"/>
      </rPr>
      <t xml:space="preserve">,
</t>
    </r>
    <r>
      <rPr>
        <i/>
        <sz val="10"/>
        <rFont val="Arial"/>
        <family val="2"/>
      </rPr>
      <t>p052330</t>
    </r>
    <r>
      <rPr>
        <sz val="10"/>
        <rFont val="Arial"/>
        <family val="2"/>
      </rPr>
      <t xml:space="preserve"> = for how many months received during 1997 </t>
    </r>
    <r>
      <rPr>
        <i/>
        <sz val="10"/>
        <rFont val="Arial"/>
        <family val="2"/>
      </rPr>
      <t>(V589 - Monatsanzahl)</t>
    </r>
    <r>
      <rPr>
        <sz val="10"/>
        <rFont val="Arial"/>
        <family val="2"/>
      </rPr>
      <t>.</t>
    </r>
  </si>
  <si>
    <r>
      <t>V21S2 = sum(iV21S2) over individuals in household,
where iV21S2 = [</t>
    </r>
    <r>
      <rPr>
        <i/>
        <sz val="10"/>
        <rFont val="Arial"/>
        <family val="2"/>
      </rPr>
      <t xml:space="preserve">p052380*p052390 </t>
    </r>
    <r>
      <rPr>
        <sz val="10"/>
        <rFont val="Arial"/>
        <family val="2"/>
      </rPr>
      <t xml:space="preserve">(if </t>
    </r>
    <r>
      <rPr>
        <i/>
        <sz val="10"/>
        <rFont val="Arial"/>
        <family val="2"/>
      </rPr>
      <t>p052390</t>
    </r>
    <r>
      <rPr>
        <sz val="10"/>
        <rFont val="Arial"/>
        <family val="2"/>
      </rPr>
      <t xml:space="preserve">&lt;=14) + </t>
    </r>
    <r>
      <rPr>
        <i/>
        <sz val="10"/>
        <rFont val="Arial"/>
        <family val="2"/>
      </rPr>
      <t>p052380</t>
    </r>
    <r>
      <rPr>
        <sz val="10"/>
        <rFont val="Arial"/>
        <family val="2"/>
      </rPr>
      <t xml:space="preserve"> (if </t>
    </r>
    <r>
      <rPr>
        <i/>
        <sz val="10"/>
        <rFont val="Arial"/>
        <family val="2"/>
      </rPr>
      <t>p052390</t>
    </r>
    <r>
      <rPr>
        <sz val="10"/>
        <rFont val="Arial"/>
        <family val="2"/>
      </rPr>
      <t xml:space="preserve">=97)]) </t>
    </r>
    <r>
      <rPr>
        <b/>
        <sz val="10"/>
        <rFont val="Arial"/>
        <family val="2"/>
      </rPr>
      <t xml:space="preserve">if </t>
    </r>
    <r>
      <rPr>
        <b/>
        <i/>
        <sz val="10"/>
        <rFont val="Arial"/>
        <family val="2"/>
      </rPr>
      <t>p052370</t>
    </r>
    <r>
      <rPr>
        <b/>
        <sz val="10"/>
        <rFont val="Arial"/>
        <family val="2"/>
      </rPr>
      <t>=1</t>
    </r>
    <r>
      <rPr>
        <sz val="10"/>
        <rFont val="Arial"/>
        <family val="2"/>
      </rPr>
      <t xml:space="preserve">,
and where </t>
    </r>
    <r>
      <rPr>
        <i/>
        <sz val="10"/>
        <rFont val="Arial"/>
        <family val="2"/>
      </rPr>
      <t>p052370</t>
    </r>
    <r>
      <rPr>
        <sz val="10"/>
        <rFont val="Arial"/>
        <family val="2"/>
      </rPr>
      <t xml:space="preserve"> = did you receive (re)training allowance? [1: yes] </t>
    </r>
    <r>
      <rPr>
        <i/>
        <sz val="10"/>
        <rFont val="Arial"/>
        <family val="2"/>
      </rPr>
      <t>(V593 - haben Sie persönlich im Jahr 1997 Beihilfe aus der Arbeitsmarktverwaltung erhalten?),</t>
    </r>
    <r>
      <rPr>
        <sz val="10"/>
        <rFont val="Arial"/>
        <family val="2"/>
      </rPr>
      <t xml:space="preserve">
</t>
    </r>
    <r>
      <rPr>
        <i/>
        <sz val="10"/>
        <rFont val="Arial"/>
        <family val="2"/>
      </rPr>
      <t>p052380</t>
    </r>
    <r>
      <rPr>
        <sz val="10"/>
        <rFont val="Arial"/>
        <family val="2"/>
      </rPr>
      <t xml:space="preserve"> = average monthly amount or lumpsum in NC</t>
    </r>
    <r>
      <rPr>
        <i/>
        <sz val="10"/>
        <rFont val="Arial"/>
        <family val="2"/>
      </rPr>
      <t xml:space="preserve"> (V594 -  Durchschnittsbetrag pro Monat)</t>
    </r>
    <r>
      <rPr>
        <sz val="10"/>
        <rFont val="Arial"/>
        <family val="2"/>
      </rPr>
      <t xml:space="preserve">,
</t>
    </r>
    <r>
      <rPr>
        <i/>
        <sz val="10"/>
        <rFont val="Arial"/>
        <family val="2"/>
      </rPr>
      <t>p052390</t>
    </r>
    <r>
      <rPr>
        <sz val="10"/>
        <rFont val="Arial"/>
        <family val="2"/>
      </rPr>
      <t xml:space="preserve"> = for how many months received during 1997 </t>
    </r>
    <r>
      <rPr>
        <i/>
        <sz val="10"/>
        <rFont val="Arial"/>
        <family val="2"/>
      </rPr>
      <t>(V595 - Monatsanzahl)</t>
    </r>
    <r>
      <rPr>
        <sz val="10"/>
        <rFont val="Arial"/>
        <family val="2"/>
      </rPr>
      <t>.</t>
    </r>
  </si>
  <si>
    <r>
      <t>V21S3 = sum(iV21S3) over individuals in household,
where iV21S3 = [</t>
    </r>
    <r>
      <rPr>
        <i/>
        <sz val="10"/>
        <rFont val="Arial"/>
        <family val="2"/>
      </rPr>
      <t xml:space="preserve">p052410*p052420 </t>
    </r>
    <r>
      <rPr>
        <sz val="10"/>
        <rFont val="Arial"/>
        <family val="2"/>
      </rPr>
      <t xml:space="preserve">(if </t>
    </r>
    <r>
      <rPr>
        <i/>
        <sz val="10"/>
        <rFont val="Arial"/>
        <family val="2"/>
      </rPr>
      <t>p052420</t>
    </r>
    <r>
      <rPr>
        <sz val="10"/>
        <rFont val="Arial"/>
        <family val="2"/>
      </rPr>
      <t xml:space="preserve">&lt;=14) + </t>
    </r>
    <r>
      <rPr>
        <i/>
        <sz val="10"/>
        <rFont val="Arial"/>
        <family val="2"/>
      </rPr>
      <t>p052410</t>
    </r>
    <r>
      <rPr>
        <sz val="10"/>
        <rFont val="Arial"/>
        <family val="2"/>
      </rPr>
      <t xml:space="preserve"> (if </t>
    </r>
    <r>
      <rPr>
        <i/>
        <sz val="10"/>
        <rFont val="Arial"/>
        <family val="2"/>
      </rPr>
      <t>p052420</t>
    </r>
    <r>
      <rPr>
        <sz val="10"/>
        <rFont val="Arial"/>
        <family val="2"/>
      </rPr>
      <t xml:space="preserve">=97)] </t>
    </r>
    <r>
      <rPr>
        <b/>
        <sz val="10"/>
        <rFont val="Arial"/>
        <family val="2"/>
      </rPr>
      <t xml:space="preserve">if </t>
    </r>
    <r>
      <rPr>
        <b/>
        <i/>
        <sz val="10"/>
        <rFont val="Arial"/>
        <family val="2"/>
      </rPr>
      <t>p052400</t>
    </r>
    <r>
      <rPr>
        <b/>
        <sz val="10"/>
        <rFont val="Arial"/>
        <family val="2"/>
      </rPr>
      <t>=1</t>
    </r>
    <r>
      <rPr>
        <sz val="10"/>
        <rFont val="Arial"/>
        <family val="2"/>
      </rPr>
      <t xml:space="preserve">,
and where </t>
    </r>
    <r>
      <rPr>
        <i/>
        <sz val="10"/>
        <rFont val="Arial"/>
        <family val="2"/>
      </rPr>
      <t>p052400</t>
    </r>
    <r>
      <rPr>
        <sz val="10"/>
        <rFont val="Arial"/>
        <family val="2"/>
      </rPr>
      <t xml:space="preserve"> = did you receive placement/resettlement benefits? [1: yes] </t>
    </r>
    <r>
      <rPr>
        <i/>
        <sz val="10"/>
        <rFont val="Arial"/>
        <family val="2"/>
      </rPr>
      <t>(V596 - haben Sie persönlich im Jahr 1997 Sonderunterstützung erhalten?),
p052410</t>
    </r>
    <r>
      <rPr>
        <sz val="10"/>
        <rFont val="Arial"/>
        <family val="2"/>
      </rPr>
      <t xml:space="preserve"> = average monthly amount or lumpsum in NC </t>
    </r>
    <r>
      <rPr>
        <i/>
        <sz val="10"/>
        <rFont val="Arial"/>
        <family val="2"/>
      </rPr>
      <t>(V597 -  Durchschnittsbetrag pro Monat)</t>
    </r>
    <r>
      <rPr>
        <sz val="10"/>
        <rFont val="Arial"/>
        <family val="2"/>
      </rPr>
      <t xml:space="preserve">,
</t>
    </r>
    <r>
      <rPr>
        <i/>
        <sz val="10"/>
        <rFont val="Arial"/>
        <family val="2"/>
      </rPr>
      <t>p052420</t>
    </r>
    <r>
      <rPr>
        <sz val="10"/>
        <rFont val="Arial"/>
        <family val="2"/>
      </rPr>
      <t xml:space="preserve"> = for how many months received during 1997 </t>
    </r>
    <r>
      <rPr>
        <i/>
        <sz val="10"/>
        <rFont val="Arial"/>
        <family val="2"/>
      </rPr>
      <t>(V598 - Monatsanzahl)</t>
    </r>
    <r>
      <rPr>
        <sz val="10"/>
        <rFont val="Arial"/>
        <family val="2"/>
      </rPr>
      <t>.</t>
    </r>
  </si>
  <si>
    <r>
      <t>V21SR = sum(iV21SR) over individuals in household,
where iV21SR = [</t>
    </r>
    <r>
      <rPr>
        <i/>
        <sz val="10"/>
        <rFont val="Arial"/>
        <family val="2"/>
      </rPr>
      <t xml:space="preserve">p052440*p052450 </t>
    </r>
    <r>
      <rPr>
        <sz val="10"/>
        <rFont val="Arial"/>
        <family val="2"/>
      </rPr>
      <t xml:space="preserve">(if </t>
    </r>
    <r>
      <rPr>
        <i/>
        <sz val="10"/>
        <rFont val="Arial"/>
        <family val="2"/>
      </rPr>
      <t>p052450</t>
    </r>
    <r>
      <rPr>
        <sz val="10"/>
        <rFont val="Arial"/>
        <family val="2"/>
      </rPr>
      <t xml:space="preserve">&lt;=14) + </t>
    </r>
    <r>
      <rPr>
        <i/>
        <sz val="10"/>
        <rFont val="Arial"/>
        <family val="2"/>
      </rPr>
      <t>p052440</t>
    </r>
    <r>
      <rPr>
        <sz val="10"/>
        <rFont val="Arial"/>
        <family val="2"/>
      </rPr>
      <t xml:space="preserve"> (if </t>
    </r>
    <r>
      <rPr>
        <i/>
        <sz val="10"/>
        <rFont val="Arial"/>
        <family val="2"/>
      </rPr>
      <t>p052450</t>
    </r>
    <r>
      <rPr>
        <sz val="10"/>
        <rFont val="Arial"/>
        <family val="2"/>
      </rPr>
      <t>=97)]</t>
    </r>
    <r>
      <rPr>
        <b/>
        <sz val="10"/>
        <rFont val="Arial"/>
        <family val="2"/>
      </rPr>
      <t xml:space="preserve"> if </t>
    </r>
    <r>
      <rPr>
        <b/>
        <i/>
        <sz val="10"/>
        <rFont val="Arial"/>
        <family val="2"/>
      </rPr>
      <t>p052430</t>
    </r>
    <r>
      <rPr>
        <b/>
        <sz val="10"/>
        <rFont val="Arial"/>
        <family val="2"/>
      </rPr>
      <t>=1</t>
    </r>
    <r>
      <rPr>
        <sz val="10"/>
        <rFont val="Arial"/>
        <family val="2"/>
      </rPr>
      <t xml:space="preserve">,
and where </t>
    </r>
    <r>
      <rPr>
        <i/>
        <sz val="10"/>
        <rFont val="Arial"/>
        <family val="2"/>
      </rPr>
      <t>p052430</t>
    </r>
    <r>
      <rPr>
        <sz val="10"/>
        <rFont val="Arial"/>
        <family val="2"/>
      </rPr>
      <t xml:space="preserve"> = did you receive other unemployment benefits? [1: yes] </t>
    </r>
    <r>
      <rPr>
        <i/>
        <sz val="10"/>
        <rFont val="Arial"/>
        <family val="2"/>
      </rPr>
      <t>(V599 - haben Sie persönlich im Jahr 1997 sonstige Unterstützungen aufgrund von Arbeitslosigkeit erhalten?),</t>
    </r>
    <r>
      <rPr>
        <sz val="10"/>
        <rFont val="Arial"/>
        <family val="2"/>
      </rPr>
      <t xml:space="preserve">
</t>
    </r>
    <r>
      <rPr>
        <i/>
        <sz val="10"/>
        <rFont val="Arial"/>
        <family val="2"/>
      </rPr>
      <t>p052440</t>
    </r>
    <r>
      <rPr>
        <sz val="10"/>
        <rFont val="Arial"/>
        <family val="2"/>
      </rPr>
      <t xml:space="preserve"> = average monthly amount or lumpsum in NC</t>
    </r>
    <r>
      <rPr>
        <i/>
        <sz val="10"/>
        <rFont val="Arial"/>
        <family val="2"/>
      </rPr>
      <t xml:space="preserve"> (V600 -  Durchschnittsbetrag pro Monat)</t>
    </r>
    <r>
      <rPr>
        <sz val="10"/>
        <rFont val="Arial"/>
        <family val="2"/>
      </rPr>
      <t xml:space="preserve">,
</t>
    </r>
    <r>
      <rPr>
        <i/>
        <sz val="10"/>
        <rFont val="Arial"/>
        <family val="2"/>
      </rPr>
      <t>p052450</t>
    </r>
    <r>
      <rPr>
        <sz val="10"/>
        <rFont val="Arial"/>
        <family val="2"/>
      </rPr>
      <t xml:space="preserve"> = for how many months received during 1997</t>
    </r>
    <r>
      <rPr>
        <i/>
        <sz val="10"/>
        <rFont val="Arial"/>
        <family val="2"/>
      </rPr>
      <t xml:space="preserve"> (V601 - Monatsanzahl)</t>
    </r>
    <r>
      <rPr>
        <sz val="10"/>
        <rFont val="Arial"/>
        <family val="2"/>
      </rPr>
      <t>.</t>
    </r>
  </si>
  <si>
    <r>
      <t>V22S1 = sum(iV22S1) over individuals in household,
where iV22S1 = [</t>
    </r>
    <r>
      <rPr>
        <i/>
        <sz val="10"/>
        <rFont val="Arial"/>
        <family val="2"/>
      </rPr>
      <t>p052920*p052930</t>
    </r>
    <r>
      <rPr>
        <sz val="10"/>
        <rFont val="Arial"/>
        <family val="2"/>
      </rPr>
      <t xml:space="preserve"> (if </t>
    </r>
    <r>
      <rPr>
        <i/>
        <sz val="10"/>
        <rFont val="Arial"/>
        <family val="2"/>
      </rPr>
      <t>p052930</t>
    </r>
    <r>
      <rPr>
        <sz val="10"/>
        <rFont val="Arial"/>
        <family val="2"/>
      </rPr>
      <t xml:space="preserve">&lt;=14) + </t>
    </r>
    <r>
      <rPr>
        <i/>
        <sz val="10"/>
        <rFont val="Arial"/>
        <family val="2"/>
      </rPr>
      <t>p052920</t>
    </r>
    <r>
      <rPr>
        <sz val="10"/>
        <rFont val="Arial"/>
        <family val="2"/>
      </rPr>
      <t xml:space="preserve"> (if </t>
    </r>
    <r>
      <rPr>
        <i/>
        <sz val="10"/>
        <rFont val="Arial"/>
        <family val="2"/>
      </rPr>
      <t>p052930</t>
    </r>
    <r>
      <rPr>
        <sz val="10"/>
        <rFont val="Arial"/>
        <family val="2"/>
      </rPr>
      <t xml:space="preserve">=97)] </t>
    </r>
    <r>
      <rPr>
        <b/>
        <sz val="10"/>
        <rFont val="Arial"/>
        <family val="2"/>
      </rPr>
      <t xml:space="preserve">if </t>
    </r>
    <r>
      <rPr>
        <b/>
        <i/>
        <sz val="10"/>
        <rFont val="Arial"/>
        <family val="2"/>
      </rPr>
      <t>p052910</t>
    </r>
    <r>
      <rPr>
        <b/>
        <sz val="10"/>
        <rFont val="Arial"/>
        <family val="2"/>
      </rPr>
      <t>=1</t>
    </r>
    <r>
      <rPr>
        <sz val="10"/>
        <rFont val="Arial"/>
        <family val="2"/>
      </rPr>
      <t xml:space="preserve">,
and where </t>
    </r>
    <r>
      <rPr>
        <i/>
        <sz val="10"/>
        <rFont val="Arial"/>
        <family val="2"/>
      </rPr>
      <t>p052910</t>
    </r>
    <r>
      <rPr>
        <sz val="10"/>
        <rFont val="Arial"/>
        <family val="2"/>
      </rPr>
      <t xml:space="preserve"> = did you receive maternity allowance? [1: yes] </t>
    </r>
    <r>
      <rPr>
        <i/>
        <sz val="10"/>
        <rFont val="Arial"/>
        <family val="2"/>
      </rPr>
      <t>(V646/V649 - haben Sie persönlich im Jahr 1997 Wochengeld / Karenzurlaubsgeld erhalten?),</t>
    </r>
    <r>
      <rPr>
        <sz val="10"/>
        <rFont val="Arial"/>
        <family val="2"/>
      </rPr>
      <t xml:space="preserve">
</t>
    </r>
    <r>
      <rPr>
        <i/>
        <sz val="10"/>
        <rFont val="Arial"/>
        <family val="2"/>
      </rPr>
      <t>p052920</t>
    </r>
    <r>
      <rPr>
        <sz val="10"/>
        <rFont val="Arial"/>
        <family val="2"/>
      </rPr>
      <t xml:space="preserve"> = average monthly amount or lumpsum in NC </t>
    </r>
    <r>
      <rPr>
        <i/>
        <sz val="10"/>
        <rFont val="Arial"/>
        <family val="2"/>
      </rPr>
      <t>(V647/V650 -  Durchschnittsbetrag pro Monat)</t>
    </r>
    <r>
      <rPr>
        <sz val="10"/>
        <rFont val="Arial"/>
        <family val="2"/>
      </rPr>
      <t xml:space="preserve">,
</t>
    </r>
    <r>
      <rPr>
        <i/>
        <sz val="10"/>
        <rFont val="Arial"/>
        <family val="2"/>
      </rPr>
      <t>p052930</t>
    </r>
    <r>
      <rPr>
        <sz val="10"/>
        <rFont val="Arial"/>
        <family val="2"/>
      </rPr>
      <t xml:space="preserve"> = for how many months received during 1997</t>
    </r>
    <r>
      <rPr>
        <i/>
        <sz val="10"/>
        <rFont val="Arial"/>
        <family val="2"/>
      </rPr>
      <t xml:space="preserve"> (V648/V651 - Monatsanzahl)</t>
    </r>
    <r>
      <rPr>
        <sz val="10"/>
        <rFont val="Arial"/>
        <family val="2"/>
      </rPr>
      <t>.</t>
    </r>
  </si>
  <si>
    <r>
      <t>V25S3 = sum(iV25S3) over individuals in household,
where iV25S3 = [</t>
    </r>
    <r>
      <rPr>
        <i/>
        <sz val="10"/>
        <rFont val="Arial"/>
        <family val="2"/>
      </rPr>
      <t xml:space="preserve">p052350*p052360 </t>
    </r>
    <r>
      <rPr>
        <sz val="10"/>
        <rFont val="Arial"/>
        <family val="2"/>
      </rPr>
      <t xml:space="preserve">(if </t>
    </r>
    <r>
      <rPr>
        <i/>
        <sz val="10"/>
        <rFont val="Arial"/>
        <family val="2"/>
      </rPr>
      <t>p052360</t>
    </r>
    <r>
      <rPr>
        <sz val="10"/>
        <rFont val="Arial"/>
        <family val="2"/>
      </rPr>
      <t xml:space="preserve">&lt;=14) + </t>
    </r>
    <r>
      <rPr>
        <i/>
        <sz val="10"/>
        <rFont val="Arial"/>
        <family val="2"/>
      </rPr>
      <t>p052350</t>
    </r>
    <r>
      <rPr>
        <sz val="10"/>
        <rFont val="Arial"/>
        <family val="2"/>
      </rPr>
      <t xml:space="preserve"> (if </t>
    </r>
    <r>
      <rPr>
        <i/>
        <sz val="10"/>
        <rFont val="Arial"/>
        <family val="2"/>
      </rPr>
      <t>p052360</t>
    </r>
    <r>
      <rPr>
        <sz val="10"/>
        <rFont val="Arial"/>
        <family val="2"/>
      </rPr>
      <t xml:space="preserve">=97)] </t>
    </r>
    <r>
      <rPr>
        <b/>
        <sz val="10"/>
        <rFont val="Arial"/>
        <family val="2"/>
      </rPr>
      <t xml:space="preserve">if </t>
    </r>
    <r>
      <rPr>
        <b/>
        <i/>
        <sz val="10"/>
        <rFont val="Arial"/>
        <family val="2"/>
      </rPr>
      <t>p052340</t>
    </r>
    <r>
      <rPr>
        <b/>
        <sz val="10"/>
        <rFont val="Arial"/>
        <family val="2"/>
      </rPr>
      <t>=1</t>
    </r>
    <r>
      <rPr>
        <sz val="10"/>
        <rFont val="Arial"/>
        <family val="2"/>
      </rPr>
      <t xml:space="preserve">,
and where </t>
    </r>
    <r>
      <rPr>
        <i/>
        <sz val="10"/>
        <rFont val="Arial"/>
        <family val="2"/>
      </rPr>
      <t>p052340</t>
    </r>
    <r>
      <rPr>
        <sz val="10"/>
        <rFont val="Arial"/>
        <family val="2"/>
      </rPr>
      <t xml:space="preserve"> = did you receive unemployment assistance? [1: yes] </t>
    </r>
    <r>
      <rPr>
        <i/>
        <sz val="10"/>
        <rFont val="Arial"/>
        <family val="2"/>
      </rPr>
      <t>(V590 - haben Sie persönlich im Jahr 1997 Notstandshilfe erhalten?),
p052350</t>
    </r>
    <r>
      <rPr>
        <sz val="10"/>
        <rFont val="Arial"/>
        <family val="2"/>
      </rPr>
      <t xml:space="preserve"> = average monthly amount or lumpsum in NC </t>
    </r>
    <r>
      <rPr>
        <i/>
        <sz val="10"/>
        <rFont val="Arial"/>
        <family val="2"/>
      </rPr>
      <t>(V591 -  Durchschnittsbetrag pro Monat)</t>
    </r>
    <r>
      <rPr>
        <sz val="10"/>
        <rFont val="Arial"/>
        <family val="2"/>
      </rPr>
      <t xml:space="preserve">,
</t>
    </r>
    <r>
      <rPr>
        <i/>
        <sz val="10"/>
        <rFont val="Arial"/>
        <family val="2"/>
      </rPr>
      <t>p052360</t>
    </r>
    <r>
      <rPr>
        <sz val="10"/>
        <rFont val="Arial"/>
        <family val="2"/>
      </rPr>
      <t xml:space="preserve"> = for how many months received during 1997 </t>
    </r>
    <r>
      <rPr>
        <i/>
        <sz val="10"/>
        <rFont val="Arial"/>
        <family val="2"/>
      </rPr>
      <t>(V592 - Monatsanzahl)</t>
    </r>
    <r>
      <rPr>
        <sz val="10"/>
        <rFont val="Arial"/>
        <family val="2"/>
      </rPr>
      <t>.</t>
    </r>
  </si>
  <si>
    <r>
      <t>V25S4 = sum(iV25S4) over individuals in household,
where iV25S4 = [</t>
    </r>
    <r>
      <rPr>
        <i/>
        <sz val="10"/>
        <rFont val="Arial"/>
        <family val="2"/>
      </rPr>
      <t>p052980*p052990</t>
    </r>
    <r>
      <rPr>
        <sz val="10"/>
        <rFont val="Arial"/>
        <family val="2"/>
      </rPr>
      <t xml:space="preserve"> (if </t>
    </r>
    <r>
      <rPr>
        <i/>
        <sz val="10"/>
        <rFont val="Arial"/>
        <family val="2"/>
      </rPr>
      <t>p052990</t>
    </r>
    <r>
      <rPr>
        <sz val="10"/>
        <rFont val="Arial"/>
        <family val="2"/>
      </rPr>
      <t xml:space="preserve">&lt;=14) + </t>
    </r>
    <r>
      <rPr>
        <i/>
        <sz val="10"/>
        <rFont val="Arial"/>
        <family val="2"/>
      </rPr>
      <t>p052980</t>
    </r>
    <r>
      <rPr>
        <sz val="10"/>
        <rFont val="Arial"/>
        <family val="2"/>
      </rPr>
      <t xml:space="preserve"> (if </t>
    </r>
    <r>
      <rPr>
        <i/>
        <sz val="10"/>
        <rFont val="Arial"/>
        <family val="2"/>
      </rPr>
      <t>p052990</t>
    </r>
    <r>
      <rPr>
        <sz val="10"/>
        <rFont val="Arial"/>
        <family val="2"/>
      </rPr>
      <t xml:space="preserve">=97)] </t>
    </r>
    <r>
      <rPr>
        <b/>
        <sz val="10"/>
        <rFont val="Arial"/>
        <family val="2"/>
      </rPr>
      <t xml:space="preserve">if </t>
    </r>
    <r>
      <rPr>
        <b/>
        <i/>
        <sz val="10"/>
        <rFont val="Arial"/>
        <family val="2"/>
      </rPr>
      <t>p052970</t>
    </r>
    <r>
      <rPr>
        <b/>
        <sz val="10"/>
        <rFont val="Arial"/>
        <family val="2"/>
      </rPr>
      <t>=1</t>
    </r>
    <r>
      <rPr>
        <sz val="10"/>
        <rFont val="Arial"/>
        <family val="2"/>
      </rPr>
      <t xml:space="preserve">,
and where </t>
    </r>
    <r>
      <rPr>
        <i/>
        <sz val="10"/>
        <rFont val="Arial"/>
        <family val="2"/>
      </rPr>
      <t>p052970</t>
    </r>
    <r>
      <rPr>
        <sz val="10"/>
        <rFont val="Arial"/>
        <family val="2"/>
      </rPr>
      <t xml:space="preserve"> = did you receive unmarried mothers allowance? [1: yes] </t>
    </r>
    <r>
      <rPr>
        <i/>
        <sz val="10"/>
        <rFont val="Arial"/>
        <family val="2"/>
      </rPr>
      <t>(V652/V655 - haben Sie persönlich im Jahr 1997 Erhöhtes Karenzurlaubsgeld / Sondernotstandshilfe erhalten?),
p052980</t>
    </r>
    <r>
      <rPr>
        <sz val="10"/>
        <rFont val="Arial"/>
        <family val="2"/>
      </rPr>
      <t xml:space="preserve"> = average monthly amount or lumpsum in NC </t>
    </r>
    <r>
      <rPr>
        <i/>
        <sz val="10"/>
        <rFont val="Arial"/>
        <family val="2"/>
      </rPr>
      <t>(V653/V656 -  Durchschnittsbetrag pro Monat)</t>
    </r>
    <r>
      <rPr>
        <sz val="10"/>
        <rFont val="Arial"/>
        <family val="2"/>
      </rPr>
      <t xml:space="preserve">,
</t>
    </r>
    <r>
      <rPr>
        <i/>
        <sz val="10"/>
        <rFont val="Arial"/>
        <family val="2"/>
      </rPr>
      <t>p052990</t>
    </r>
    <r>
      <rPr>
        <sz val="10"/>
        <rFont val="Arial"/>
        <family val="2"/>
      </rPr>
      <t xml:space="preserve"> = for how many months received during 1997 </t>
    </r>
    <r>
      <rPr>
        <i/>
        <sz val="10"/>
        <rFont val="Arial"/>
        <family val="2"/>
      </rPr>
      <t>(V654/V657 - Monatsanzahl)</t>
    </r>
    <r>
      <rPr>
        <sz val="10"/>
        <rFont val="Arial"/>
        <family val="2"/>
      </rPr>
      <t>.</t>
    </r>
  </si>
  <si>
    <r>
      <t>V26SS5 = sum(iV26S5) over individuals in household,
where iV26S5 = [</t>
    </r>
    <r>
      <rPr>
        <i/>
        <sz val="10"/>
        <rFont val="Arial"/>
        <family val="2"/>
      </rPr>
      <t>p053240*p053250</t>
    </r>
    <r>
      <rPr>
        <sz val="10"/>
        <rFont val="Arial"/>
        <family val="2"/>
      </rPr>
      <t xml:space="preserve"> (if </t>
    </r>
    <r>
      <rPr>
        <i/>
        <sz val="10"/>
        <rFont val="Arial"/>
        <family val="2"/>
      </rPr>
      <t>p053250</t>
    </r>
    <r>
      <rPr>
        <sz val="10"/>
        <rFont val="Arial"/>
        <family val="2"/>
      </rPr>
      <t xml:space="preserve">&lt;=14) + </t>
    </r>
    <r>
      <rPr>
        <i/>
        <sz val="10"/>
        <rFont val="Arial"/>
        <family val="2"/>
      </rPr>
      <t>p053240</t>
    </r>
    <r>
      <rPr>
        <sz val="10"/>
        <rFont val="Arial"/>
        <family val="2"/>
      </rPr>
      <t xml:space="preserve"> (if </t>
    </r>
    <r>
      <rPr>
        <i/>
        <sz val="10"/>
        <rFont val="Arial"/>
        <family val="2"/>
      </rPr>
      <t>p053250</t>
    </r>
    <r>
      <rPr>
        <sz val="10"/>
        <rFont val="Arial"/>
        <family val="2"/>
      </rPr>
      <t>=97)]</t>
    </r>
    <r>
      <rPr>
        <b/>
        <sz val="10"/>
        <rFont val="Arial"/>
        <family val="2"/>
      </rPr>
      <t xml:space="preserve"> if </t>
    </r>
    <r>
      <rPr>
        <b/>
        <i/>
        <sz val="10"/>
        <rFont val="Arial"/>
        <family val="2"/>
      </rPr>
      <t>p053230</t>
    </r>
    <r>
      <rPr>
        <b/>
        <sz val="10"/>
        <rFont val="Arial"/>
        <family val="2"/>
      </rPr>
      <t>=1</t>
    </r>
    <r>
      <rPr>
        <sz val="10"/>
        <rFont val="Arial"/>
        <family val="2"/>
      </rPr>
      <t xml:space="preserve">,
and where </t>
    </r>
    <r>
      <rPr>
        <i/>
        <sz val="10"/>
        <rFont val="Arial"/>
        <family val="2"/>
      </rPr>
      <t>p053230</t>
    </r>
    <r>
      <rPr>
        <sz val="10"/>
        <rFont val="Arial"/>
        <family val="2"/>
      </rPr>
      <t xml:space="preserve"> = did you receive scholarships/study grants? [1: yes] </t>
    </r>
    <r>
      <rPr>
        <i/>
        <sz val="10"/>
        <rFont val="Arial"/>
        <family val="2"/>
      </rPr>
      <t>(V686/V689 - haben Sie persönlich im Jahr 1997 ein Stipendium für Schulausbildung oder Studium / Unterstützung für Berufsausbildung erhalten?),
p053240</t>
    </r>
    <r>
      <rPr>
        <sz val="10"/>
        <rFont val="Arial"/>
        <family val="2"/>
      </rPr>
      <t xml:space="preserve"> = average monthly amount or lumpsum in NC </t>
    </r>
    <r>
      <rPr>
        <i/>
        <sz val="10"/>
        <rFont val="Arial"/>
        <family val="2"/>
      </rPr>
      <t>(V687/V690 -  Durchschnittsbetrag pro Monat)</t>
    </r>
    <r>
      <rPr>
        <sz val="10"/>
        <rFont val="Arial"/>
        <family val="2"/>
      </rPr>
      <t xml:space="preserve">,
</t>
    </r>
    <r>
      <rPr>
        <i/>
        <sz val="10"/>
        <rFont val="Arial"/>
        <family val="2"/>
      </rPr>
      <t>p053250</t>
    </r>
    <r>
      <rPr>
        <sz val="10"/>
        <rFont val="Arial"/>
        <family val="2"/>
      </rPr>
      <t xml:space="preserve"> = for how many months received during 1997 </t>
    </r>
    <r>
      <rPr>
        <i/>
        <sz val="10"/>
        <rFont val="Arial"/>
        <family val="2"/>
      </rPr>
      <t>(V688/V691 - Monatsanzahl)</t>
    </r>
    <r>
      <rPr>
        <sz val="10"/>
        <rFont val="Arial"/>
        <family val="2"/>
      </rPr>
      <t>.</t>
    </r>
  </si>
  <si>
    <r>
      <t>V32S1 = sum(iV32S1) over individuals in household,
where iV32S1 = [</t>
    </r>
    <r>
      <rPr>
        <i/>
        <sz val="10"/>
        <rFont val="Arial"/>
        <family val="2"/>
      </rPr>
      <t xml:space="preserve">p052510*p052520 </t>
    </r>
    <r>
      <rPr>
        <sz val="10"/>
        <rFont val="Arial"/>
        <family val="2"/>
      </rPr>
      <t xml:space="preserve">(if </t>
    </r>
    <r>
      <rPr>
        <i/>
        <sz val="10"/>
        <rFont val="Arial"/>
        <family val="2"/>
      </rPr>
      <t>p052520</t>
    </r>
    <r>
      <rPr>
        <sz val="10"/>
        <rFont val="Arial"/>
        <family val="2"/>
      </rPr>
      <t xml:space="preserve">&lt;=14) + </t>
    </r>
    <r>
      <rPr>
        <i/>
        <sz val="10"/>
        <rFont val="Arial"/>
        <family val="2"/>
      </rPr>
      <t>p052510</t>
    </r>
    <r>
      <rPr>
        <sz val="10"/>
        <rFont val="Arial"/>
        <family val="2"/>
      </rPr>
      <t xml:space="preserve"> (if </t>
    </r>
    <r>
      <rPr>
        <i/>
        <sz val="10"/>
        <rFont val="Arial"/>
        <family val="2"/>
      </rPr>
      <t>p052520</t>
    </r>
    <r>
      <rPr>
        <sz val="10"/>
        <rFont val="Arial"/>
        <family val="2"/>
      </rPr>
      <t xml:space="preserve">=97)] </t>
    </r>
    <r>
      <rPr>
        <b/>
        <sz val="10"/>
        <rFont val="Arial"/>
        <family val="2"/>
      </rPr>
      <t xml:space="preserve">if </t>
    </r>
    <r>
      <rPr>
        <b/>
        <i/>
        <sz val="10"/>
        <rFont val="Arial"/>
        <family val="2"/>
      </rPr>
      <t>p052500</t>
    </r>
    <r>
      <rPr>
        <b/>
        <sz val="10"/>
        <rFont val="Arial"/>
        <family val="2"/>
      </rPr>
      <t>=1</t>
    </r>
    <r>
      <rPr>
        <sz val="10"/>
        <rFont val="Arial"/>
        <family val="2"/>
      </rPr>
      <t xml:space="preserve">,
and where </t>
    </r>
    <r>
      <rPr>
        <i/>
        <sz val="10"/>
        <rFont val="Arial"/>
        <family val="2"/>
      </rPr>
      <t>p052500</t>
    </r>
    <r>
      <rPr>
        <sz val="10"/>
        <rFont val="Arial"/>
        <family val="2"/>
      </rPr>
      <t xml:space="preserve"> = did you receive supplementary old-age pension (2nd pillar)? [1: yes] </t>
    </r>
    <r>
      <rPr>
        <i/>
        <sz val="10"/>
        <rFont val="Arial"/>
        <family val="2"/>
      </rPr>
      <t>(V609 - haben Sie persönlich im Jahr 1997 Firmenpension erhalten?),</t>
    </r>
    <r>
      <rPr>
        <sz val="10"/>
        <rFont val="Arial"/>
        <family val="2"/>
      </rPr>
      <t xml:space="preserve">
</t>
    </r>
    <r>
      <rPr>
        <i/>
        <sz val="10"/>
        <rFont val="Arial"/>
        <family val="2"/>
      </rPr>
      <t>p052510</t>
    </r>
    <r>
      <rPr>
        <sz val="10"/>
        <rFont val="Arial"/>
        <family val="2"/>
      </rPr>
      <t xml:space="preserve"> = average monthly amount or lumpsum in NC </t>
    </r>
    <r>
      <rPr>
        <i/>
        <sz val="10"/>
        <rFont val="Arial"/>
        <family val="2"/>
      </rPr>
      <t>(V610 -  Durchschnittsbetrag pro Monat)</t>
    </r>
    <r>
      <rPr>
        <sz val="10"/>
        <rFont val="Arial"/>
        <family val="2"/>
      </rPr>
      <t xml:space="preserve">,
</t>
    </r>
    <r>
      <rPr>
        <i/>
        <sz val="10"/>
        <rFont val="Arial"/>
        <family val="2"/>
      </rPr>
      <t>p052520</t>
    </r>
    <r>
      <rPr>
        <sz val="10"/>
        <rFont val="Arial"/>
        <family val="2"/>
      </rPr>
      <t xml:space="preserve"> = for how many months received during 1997 </t>
    </r>
    <r>
      <rPr>
        <i/>
        <sz val="10"/>
        <rFont val="Arial"/>
        <family val="2"/>
      </rPr>
      <t>(V611 - Monatsanzahl)</t>
    </r>
    <r>
      <rPr>
        <sz val="10"/>
        <rFont val="Arial"/>
        <family val="2"/>
      </rPr>
      <t>.</t>
    </r>
  </si>
  <si>
    <r>
      <t>V32SR = sum(iV32SR) over individuals in household,
where iV32SR = [</t>
    </r>
    <r>
      <rPr>
        <i/>
        <sz val="10"/>
        <rFont val="Arial"/>
        <family val="2"/>
      </rPr>
      <t>p052700*p052710</t>
    </r>
    <r>
      <rPr>
        <sz val="10"/>
        <rFont val="Arial"/>
        <family val="2"/>
      </rPr>
      <t xml:space="preserve"> (if </t>
    </r>
    <r>
      <rPr>
        <i/>
        <sz val="10"/>
        <rFont val="Arial"/>
        <family val="2"/>
      </rPr>
      <t>p052710</t>
    </r>
    <r>
      <rPr>
        <sz val="10"/>
        <rFont val="Arial"/>
        <family val="2"/>
      </rPr>
      <t xml:space="preserve">&lt;=14) + </t>
    </r>
    <r>
      <rPr>
        <i/>
        <sz val="10"/>
        <rFont val="Arial"/>
        <family val="2"/>
      </rPr>
      <t>p052700</t>
    </r>
    <r>
      <rPr>
        <sz val="10"/>
        <rFont val="Arial"/>
        <family val="2"/>
      </rPr>
      <t xml:space="preserve"> (if </t>
    </r>
    <r>
      <rPr>
        <i/>
        <sz val="10"/>
        <rFont val="Arial"/>
        <family val="2"/>
      </rPr>
      <t>p052710</t>
    </r>
    <r>
      <rPr>
        <sz val="10"/>
        <rFont val="Arial"/>
        <family val="2"/>
      </rPr>
      <t xml:space="preserve">=97)] </t>
    </r>
    <r>
      <rPr>
        <b/>
        <sz val="10"/>
        <rFont val="Arial"/>
        <family val="2"/>
      </rPr>
      <t xml:space="preserve">if </t>
    </r>
    <r>
      <rPr>
        <b/>
        <i/>
        <sz val="10"/>
        <rFont val="Arial"/>
        <family val="2"/>
      </rPr>
      <t>p052690</t>
    </r>
    <r>
      <rPr>
        <b/>
        <sz val="10"/>
        <rFont val="Arial"/>
        <family val="2"/>
      </rPr>
      <t>=1</t>
    </r>
    <r>
      <rPr>
        <sz val="10"/>
        <rFont val="Arial"/>
        <family val="2"/>
      </rPr>
      <t xml:space="preserve">,
and where </t>
    </r>
    <r>
      <rPr>
        <i/>
        <sz val="10"/>
        <rFont val="Arial"/>
        <family val="2"/>
      </rPr>
      <t>p052690</t>
    </r>
    <r>
      <rPr>
        <sz val="10"/>
        <rFont val="Arial"/>
        <family val="2"/>
      </rPr>
      <t xml:space="preserve"> = did you receive supplementary widows pension (2nd pillar)? [1: yes] </t>
    </r>
    <r>
      <rPr>
        <i/>
        <sz val="10"/>
        <rFont val="Arial"/>
        <family val="2"/>
      </rPr>
      <t>(V626 - haben Sie persönlich im Jahr 1997 Firmenpension als Witwe/Witwer erhalten?),
p052700</t>
    </r>
    <r>
      <rPr>
        <sz val="10"/>
        <rFont val="Arial"/>
        <family val="2"/>
      </rPr>
      <t xml:space="preserve"> = amount of support received during 1997 in NC </t>
    </r>
    <r>
      <rPr>
        <i/>
        <sz val="10"/>
        <rFont val="Arial"/>
        <family val="2"/>
      </rPr>
      <t>(V627 -  Durchschnittsbetrag pro Monat)</t>
    </r>
    <r>
      <rPr>
        <sz val="10"/>
        <rFont val="Arial"/>
        <family val="2"/>
      </rPr>
      <t xml:space="preserve">,
</t>
    </r>
    <r>
      <rPr>
        <i/>
        <sz val="10"/>
        <rFont val="Arial"/>
        <family val="2"/>
      </rPr>
      <t>p052710</t>
    </r>
    <r>
      <rPr>
        <sz val="10"/>
        <rFont val="Arial"/>
        <family val="2"/>
      </rPr>
      <t xml:space="preserve"> = for how many months received during 1997 </t>
    </r>
    <r>
      <rPr>
        <i/>
        <sz val="10"/>
        <rFont val="Arial"/>
        <family val="2"/>
      </rPr>
      <t>(V628 - Monatsanzahl)</t>
    </r>
    <r>
      <rPr>
        <sz val="10"/>
        <rFont val="Arial"/>
        <family val="2"/>
      </rPr>
      <t>.</t>
    </r>
  </si>
  <si>
    <r>
      <t xml:space="preserve">V34 = sum(iV34) over individuals in household,
where iV34 = </t>
    </r>
    <r>
      <rPr>
        <i/>
        <sz val="10"/>
        <rFont val="Arial"/>
        <family val="2"/>
      </rPr>
      <t>p053300</t>
    </r>
    <r>
      <rPr>
        <sz val="10"/>
        <rFont val="Arial"/>
        <family val="2"/>
      </rPr>
      <t xml:space="preserve"> if </t>
    </r>
    <r>
      <rPr>
        <i/>
        <sz val="10"/>
        <rFont val="Arial"/>
        <family val="2"/>
      </rPr>
      <t>p053290</t>
    </r>
    <r>
      <rPr>
        <sz val="10"/>
        <rFont val="Arial"/>
        <family val="2"/>
      </rPr>
      <t xml:space="preserve">=1 &amp; </t>
    </r>
    <r>
      <rPr>
        <i/>
        <sz val="10"/>
        <rFont val="Arial"/>
        <family val="2"/>
      </rPr>
      <t>p053310</t>
    </r>
    <r>
      <rPr>
        <sz val="10"/>
        <rFont val="Arial"/>
        <family val="2"/>
      </rPr>
      <t xml:space="preserve">=1 or 9,
and where </t>
    </r>
    <r>
      <rPr>
        <i/>
        <sz val="10"/>
        <rFont val="Arial"/>
        <family val="2"/>
      </rPr>
      <t>p05329</t>
    </r>
    <r>
      <rPr>
        <sz val="10"/>
        <rFont val="Arial"/>
        <family val="2"/>
      </rPr>
      <t xml:space="preserve"> = did you receive financial support or maintenance from relatives, friends, or others outside your household? [1: yes] </t>
    </r>
    <r>
      <rPr>
        <i/>
        <sz val="10"/>
        <rFont val="Arial"/>
        <family val="2"/>
      </rPr>
      <t>(V696/V699/V702 - haben Sie persönlich im Jahr 1997 Unterhaltszahlungen des ehemaligen Partners an Sie / Unterhaltstszahlungen des getrennt lebenden Elternteils an Irh Kind / irgendeine finanzielle Zuwendung von Privatpersonen außerhalb Ihres Haushalts erhalten, beispielsweise von Verwandten oder Freunden erhalten?),
p053300</t>
    </r>
    <r>
      <rPr>
        <sz val="10"/>
        <rFont val="Arial"/>
        <family val="2"/>
      </rPr>
      <t xml:space="preserve"> = total amount or lumpsum in NC </t>
    </r>
    <r>
      <rPr>
        <i/>
        <sz val="10"/>
        <rFont val="Arial"/>
        <family val="2"/>
      </rPr>
      <t>(V697/V700 -  Durchschnittsbetrag pro Monat, V698/V701 - Monatsanzahl, V703 - wie hoch war diese Unterstützung im Jahr 1997?)</t>
    </r>
    <r>
      <rPr>
        <sz val="10"/>
        <rFont val="Arial"/>
        <family val="2"/>
      </rPr>
      <t xml:space="preserve">,
</t>
    </r>
    <r>
      <rPr>
        <i/>
        <sz val="10"/>
        <rFont val="Arial"/>
        <family val="2"/>
      </rPr>
      <t>p053310</t>
    </r>
    <r>
      <rPr>
        <sz val="10"/>
        <rFont val="Arial"/>
        <family val="2"/>
      </rPr>
      <t xml:space="preserve"> = who was the provider of this support [1: spouse/former spouse] </t>
    </r>
    <r>
      <rPr>
        <i/>
        <sz val="10"/>
        <rFont val="Arial"/>
        <family val="2"/>
      </rPr>
      <t>(V704 - durch wen wurde diese Unterstützung hauptsächlich geleistet?)</t>
    </r>
    <r>
      <rPr>
        <sz val="10"/>
        <rFont val="Arial"/>
        <family val="2"/>
      </rPr>
      <t>.</t>
    </r>
  </si>
  <si>
    <r>
      <t xml:space="preserve">V35S1 = sum(iV35S1) over individuals in household,
where iV35S1 = </t>
    </r>
    <r>
      <rPr>
        <i/>
        <sz val="10"/>
        <rFont val="Arial"/>
        <family val="2"/>
      </rPr>
      <t>p053300</t>
    </r>
    <r>
      <rPr>
        <sz val="10"/>
        <rFont val="Arial"/>
        <family val="2"/>
      </rPr>
      <t xml:space="preserve"> if </t>
    </r>
    <r>
      <rPr>
        <i/>
        <sz val="10"/>
        <rFont val="Arial"/>
        <family val="2"/>
      </rPr>
      <t>p053290</t>
    </r>
    <r>
      <rPr>
        <sz val="10"/>
        <rFont val="Arial"/>
        <family val="2"/>
      </rPr>
      <t xml:space="preserve">=1 &amp; </t>
    </r>
    <r>
      <rPr>
        <i/>
        <sz val="10"/>
        <rFont val="Arial"/>
        <family val="2"/>
      </rPr>
      <t>p053310</t>
    </r>
    <r>
      <rPr>
        <sz val="10"/>
        <rFont val="Arial"/>
        <family val="2"/>
      </rPr>
      <t xml:space="preserve">=2, 3 or 4,
and where </t>
    </r>
    <r>
      <rPr>
        <i/>
        <sz val="10"/>
        <rFont val="Arial"/>
        <family val="2"/>
      </rPr>
      <t>p053290</t>
    </r>
    <r>
      <rPr>
        <sz val="10"/>
        <rFont val="Arial"/>
        <family val="2"/>
      </rPr>
      <t xml:space="preserve"> = did you receive financial support or maintenance from relatives, friends, or others outside your household? [1: yes] </t>
    </r>
    <r>
      <rPr>
        <i/>
        <sz val="10"/>
        <rFont val="Arial"/>
        <family val="2"/>
      </rPr>
      <t>(V696/V699/V702 - haben Sie persönlich im Jahr 1997 Unterhaltszahlungen des ehemaligen Partners an Sie / Unterhaltstszahlungen des getrennt lebenden Elternteils an Irh Kind / irgendeine finanzielle Zuwendung von Privatpersonen außerhalb Ihres Haushalts erhalten, beispielsweise von Verwandten oder Freunden erhalten?),
p053300</t>
    </r>
    <r>
      <rPr>
        <sz val="10"/>
        <rFont val="Arial"/>
        <family val="2"/>
      </rPr>
      <t xml:space="preserve"> = total amount or lumpsum in NC </t>
    </r>
    <r>
      <rPr>
        <i/>
        <sz val="10"/>
        <rFont val="Arial"/>
        <family val="2"/>
      </rPr>
      <t>(V697/V700 -  Durchschnittsbetrag pro Monat, V698/V701 - Monatsanzahl, V703 - wie hoch war diese Unterstützung im Jahr 1997?)</t>
    </r>
    <r>
      <rPr>
        <sz val="10"/>
        <rFont val="Arial"/>
        <family val="2"/>
      </rPr>
      <t xml:space="preserve">,
</t>
    </r>
    <r>
      <rPr>
        <i/>
        <sz val="10"/>
        <rFont val="Arial"/>
        <family val="2"/>
      </rPr>
      <t>p053310</t>
    </r>
    <r>
      <rPr>
        <sz val="10"/>
        <rFont val="Arial"/>
        <family val="2"/>
      </rPr>
      <t xml:space="preserve"> = who was the provider of this support [2: parent; 3: child; 4: other relative] </t>
    </r>
    <r>
      <rPr>
        <i/>
        <sz val="10"/>
        <rFont val="Arial"/>
        <family val="2"/>
      </rPr>
      <t>(V704 - durch wen wurde diese Unterstützung hauptsächlich geleistet?)</t>
    </r>
    <r>
      <rPr>
        <sz val="10"/>
        <rFont val="Arial"/>
        <family val="2"/>
      </rPr>
      <t>.</t>
    </r>
  </si>
  <si>
    <t>Missing values (unknown) = 9. 
Not applicable (not eligible or routing errors) = sysmis.</t>
  </si>
  <si>
    <t>Missing values (unknown) = 9.
Not applicable (routing errors) = sysmis.</t>
  </si>
  <si>
    <t>Missing values (unknown) = 9.
Not applicable (no spouse or routing errors) = sysmis.</t>
  </si>
  <si>
    <t>Wave 5 information was used for first time interviewed, while information forwarded from Waves 4, 3 or 2 was used for persons already interviewed.
The not eligible include children born after 1981 (i.e. who were under 16 on 31/12/97).
In the Austrian ECHP most information on migration was not collected for confidentiality reasons.</t>
  </si>
  <si>
    <r>
      <t xml:space="preserve">Original variable descriptives 
</t>
    </r>
    <r>
      <rPr>
        <b/>
        <sz val="8"/>
        <color indexed="10"/>
        <rFont val="Arial"/>
        <family val="2"/>
      </rPr>
      <t>(For income and expenditure variables calculated from more than 1 original variable)
(Please note that most original income variables are at the individual level)</t>
    </r>
  </si>
  <si>
    <t>See comment for PGWAGE.</t>
  </si>
  <si>
    <t>V22SR</t>
  </si>
  <si>
    <t>Number of children under age 18</t>
  </si>
  <si>
    <t>D28</t>
  </si>
  <si>
    <t>Age of the youngest child</t>
  </si>
  <si>
    <t>NUM6574</t>
  </si>
  <si>
    <t>Number of persons aged 65 to 74</t>
  </si>
  <si>
    <t>NUMGE75</t>
  </si>
  <si>
    <t>Number of persons aged 75 or more</t>
  </si>
  <si>
    <t>ACTIVHD</t>
  </si>
  <si>
    <t>Activity status of head</t>
  </si>
  <si>
    <t>No missing values.</t>
  </si>
  <si>
    <t>ACTIVSP</t>
  </si>
  <si>
    <t>Activity status of spouse</t>
  </si>
  <si>
    <t>IMMIGRHD</t>
  </si>
  <si>
    <t>Immigration status of head</t>
  </si>
  <si>
    <t>IMMIGRSP</t>
  </si>
  <si>
    <t>Immigration status of spouse</t>
  </si>
  <si>
    <t>LFSHD</t>
  </si>
  <si>
    <t>Labour force status of head</t>
  </si>
  <si>
    <t>LFSSP</t>
  </si>
  <si>
    <t>Labour force status of spouse</t>
  </si>
  <si>
    <t>WEEKHDFT</t>
  </si>
  <si>
    <t>Weeks worked full-time head</t>
  </si>
  <si>
    <t>WEEKSPFT</t>
  </si>
  <si>
    <t>Weeks worked full-time spouse</t>
  </si>
  <si>
    <t>WEEKHDPT</t>
  </si>
  <si>
    <t>Weeks worked part-time head</t>
  </si>
  <si>
    <t>WEEKSPPT</t>
  </si>
  <si>
    <t>Weeks worked part-time spouse</t>
  </si>
  <si>
    <t>WEEKHDUP</t>
  </si>
  <si>
    <t>Weeks unemployed head</t>
  </si>
  <si>
    <t>WEEKSPUP</t>
  </si>
  <si>
    <t>Weeks unemployed spouse</t>
  </si>
  <si>
    <t>HRSHD</t>
  </si>
  <si>
    <t>Hours worked per week head</t>
  </si>
  <si>
    <t>HRSSP</t>
  </si>
  <si>
    <t>Hours worked per week spouse</t>
  </si>
  <si>
    <t>Expenditure variables</t>
  </si>
  <si>
    <t>TOTEXP</t>
  </si>
  <si>
    <t>If main activity is stated as self-employed, but an additional wage is declared, this will results in a low hourly wage rate.</t>
  </si>
  <si>
    <t>Variable introduced in Wave V.</t>
  </si>
  <si>
    <t>D12 = PTOCC if PPNUM=1.</t>
  </si>
  <si>
    <t>D13 = PTOCC if PPNUM = 2.</t>
  </si>
  <si>
    <t>No missing values.
Not applicable (no children) = sysmis.</t>
  </si>
  <si>
    <t>ACTIVHD = PACTIV if PPNUM=1.</t>
  </si>
  <si>
    <t>ACTIVSP = PACTIV if PPNUM=2.</t>
  </si>
  <si>
    <t>Missing values (unknown) = 9.
Not applicable (not eligible) = sysmis.</t>
  </si>
  <si>
    <t xml:space="preserve">Monthly amounts have been multiplied by the number of months received (variables followed by a "y"), not exact known amounts have been approximated by the midpoint of range (variables followed by an "e"), and negative amounts have been imputed at  -100 (variables followed by an "n"). </t>
  </si>
  <si>
    <t>See PNWAGE.</t>
  </si>
  <si>
    <t>Total family unit expenditures</t>
  </si>
  <si>
    <t>FOODEXP</t>
  </si>
  <si>
    <t>Food expenditures</t>
  </si>
  <si>
    <t>HOUSEXP</t>
  </si>
  <si>
    <t>Housing expenditures</t>
  </si>
  <si>
    <t>APPEXP</t>
  </si>
  <si>
    <t>Clothing expenditures</t>
  </si>
  <si>
    <t>TRANEXP</t>
  </si>
  <si>
    <t>Transportation expenditures</t>
  </si>
  <si>
    <t>CHCAREXP</t>
  </si>
  <si>
    <t>Child care expenditures</t>
  </si>
  <si>
    <t>EDUCEXP</t>
  </si>
  <si>
    <t>Education expenditures</t>
  </si>
  <si>
    <t>MEDEXP</t>
  </si>
  <si>
    <t>Out of pocket medical expenditures</t>
  </si>
  <si>
    <t>Income variables</t>
  </si>
  <si>
    <t>V1</t>
  </si>
  <si>
    <t>Gross wages and salaries</t>
  </si>
  <si>
    <t>V1NET</t>
  </si>
  <si>
    <t>Net wages and salaries</t>
  </si>
  <si>
    <t>V2</t>
  </si>
  <si>
    <t>Mandatory Employer Contribution</t>
  </si>
  <si>
    <t>V3</t>
  </si>
  <si>
    <t>Non mandatory Employer Contribution</t>
  </si>
  <si>
    <t>V4</t>
  </si>
  <si>
    <t>Farm self-employment income</t>
  </si>
  <si>
    <t>V5</t>
  </si>
  <si>
    <t>V6</t>
  </si>
  <si>
    <t>In-kind earnings</t>
  </si>
  <si>
    <t>V7</t>
  </si>
  <si>
    <t>Mandatory Contribution for Self-Employment</t>
  </si>
  <si>
    <t>V8</t>
  </si>
  <si>
    <t>Cash property income</t>
  </si>
  <si>
    <t>V9</t>
  </si>
  <si>
    <t>Noncash property income</t>
  </si>
  <si>
    <t>V10</t>
  </si>
  <si>
    <r>
      <t>V5 = sum(iV5) over individuals per household,
where iV5 = {</t>
    </r>
    <r>
      <rPr>
        <i/>
        <sz val="10"/>
        <rFont val="Arial"/>
        <family val="2"/>
      </rPr>
      <t xml:space="preserve">p052220 </t>
    </r>
    <r>
      <rPr>
        <sz val="10"/>
        <rFont val="Arial"/>
        <family val="2"/>
      </rPr>
      <t xml:space="preserve">if </t>
    </r>
    <r>
      <rPr>
        <i/>
        <sz val="10"/>
        <rFont val="Arial"/>
        <family val="2"/>
      </rPr>
      <t>p052210</t>
    </r>
    <r>
      <rPr>
        <sz val="10"/>
        <rFont val="Arial"/>
        <family val="2"/>
      </rPr>
      <t xml:space="preserve">=1 + [37500 (if </t>
    </r>
    <r>
      <rPr>
        <i/>
        <sz val="10"/>
        <rFont val="Arial"/>
        <family val="2"/>
      </rPr>
      <t>p052230</t>
    </r>
    <r>
      <rPr>
        <sz val="10"/>
        <rFont val="Arial"/>
        <family val="2"/>
      </rPr>
      <t xml:space="preserve">=1) + 112500 (if </t>
    </r>
    <r>
      <rPr>
        <i/>
        <sz val="10"/>
        <rFont val="Arial"/>
        <family val="2"/>
      </rPr>
      <t>p052230</t>
    </r>
    <r>
      <rPr>
        <sz val="10"/>
        <rFont val="Arial"/>
        <family val="2"/>
      </rPr>
      <t xml:space="preserve">=2) + 187500 (if </t>
    </r>
    <r>
      <rPr>
        <i/>
        <sz val="10"/>
        <rFont val="Arial"/>
        <family val="2"/>
      </rPr>
      <t>p052230</t>
    </r>
    <r>
      <rPr>
        <sz val="10"/>
        <rFont val="Arial"/>
        <family val="2"/>
      </rPr>
      <t xml:space="preserve">=3) + 262500 (if </t>
    </r>
    <r>
      <rPr>
        <i/>
        <sz val="10"/>
        <rFont val="Arial"/>
        <family val="2"/>
      </rPr>
      <t>p052230</t>
    </r>
    <r>
      <rPr>
        <sz val="10"/>
        <rFont val="Arial"/>
        <family val="2"/>
      </rPr>
      <t xml:space="preserve">=4) + 375000 (if </t>
    </r>
    <r>
      <rPr>
        <i/>
        <sz val="10"/>
        <rFont val="Arial"/>
        <family val="2"/>
      </rPr>
      <t>p052230</t>
    </r>
    <r>
      <rPr>
        <sz val="10"/>
        <rFont val="Arial"/>
        <family val="2"/>
      </rPr>
      <t xml:space="preserve">=5) + 600000 (if </t>
    </r>
    <r>
      <rPr>
        <i/>
        <sz val="10"/>
        <rFont val="Arial"/>
        <family val="2"/>
      </rPr>
      <t>p052230</t>
    </r>
    <r>
      <rPr>
        <sz val="10"/>
        <rFont val="Arial"/>
        <family val="2"/>
      </rPr>
      <t xml:space="preserve">=6) + 937500 (if </t>
    </r>
    <r>
      <rPr>
        <i/>
        <sz val="10"/>
        <rFont val="Arial"/>
        <family val="2"/>
      </rPr>
      <t>p052230</t>
    </r>
    <r>
      <rPr>
        <sz val="10"/>
        <rFont val="Arial"/>
        <family val="2"/>
      </rPr>
      <t xml:space="preserve">=7) + 1312500 (if </t>
    </r>
    <r>
      <rPr>
        <i/>
        <sz val="10"/>
        <rFont val="Arial"/>
        <family val="2"/>
      </rPr>
      <t>p052230</t>
    </r>
    <r>
      <rPr>
        <sz val="10"/>
        <rFont val="Arial"/>
        <family val="2"/>
      </rPr>
      <t xml:space="preserve">=8) + 1875000 (if </t>
    </r>
    <r>
      <rPr>
        <i/>
        <sz val="10"/>
        <rFont val="Arial"/>
        <family val="2"/>
      </rPr>
      <t>p052230</t>
    </r>
    <r>
      <rPr>
        <sz val="10"/>
        <rFont val="Arial"/>
        <family val="2"/>
      </rPr>
      <t xml:space="preserve">=9) if </t>
    </r>
    <r>
      <rPr>
        <i/>
        <sz val="10"/>
        <rFont val="Arial"/>
        <family val="2"/>
      </rPr>
      <t>p052210</t>
    </r>
    <r>
      <rPr>
        <sz val="10"/>
        <rFont val="Arial"/>
        <family val="2"/>
      </rPr>
      <t xml:space="preserve">=2] - 10000 if </t>
    </r>
    <r>
      <rPr>
        <i/>
        <sz val="10"/>
        <rFont val="Arial"/>
        <family val="2"/>
      </rPr>
      <t>p052210</t>
    </r>
    <r>
      <rPr>
        <sz val="10"/>
        <rFont val="Arial"/>
        <family val="2"/>
      </rPr>
      <t xml:space="preserve">=3} if PIND&gt;1 or missing,
and where </t>
    </r>
    <r>
      <rPr>
        <i/>
        <sz val="10"/>
        <rFont val="Arial"/>
        <family val="2"/>
      </rPr>
      <t>p052210</t>
    </r>
    <r>
      <rPr>
        <sz val="10"/>
        <rFont val="Arial"/>
        <family val="2"/>
      </rPr>
      <t xml:space="preserve"> = was there any profit from self-employment? [1: yes, knows amount; 2: yes, but exact amount not known; 3: nil profit or incurred loss] </t>
    </r>
    <r>
      <rPr>
        <i/>
        <sz val="10"/>
        <rFont val="Arial"/>
        <family val="2"/>
      </rPr>
      <t>(V541/V552/V557 - haben Sie 1997 (oder dem letzten Jahr für das Informationen verfügbar sind) aus dieser Tätigkeit in der Land- und Forstwirtschaft/aus dieser Tätigkeit im Handel, im Gewerbe oder in der Industrie/aus diesen freiberuflichen Tätigkeiten Einkünfte oder Verluste erzielt?),</t>
    </r>
    <r>
      <rPr>
        <sz val="10"/>
        <rFont val="Arial"/>
        <family val="2"/>
      </rPr>
      <t xml:space="preserve">
</t>
    </r>
    <r>
      <rPr>
        <i/>
        <sz val="10"/>
        <rFont val="Arial"/>
        <family val="2"/>
      </rPr>
      <t>p052220</t>
    </r>
    <r>
      <rPr>
        <sz val="10"/>
        <rFont val="Arial"/>
        <family val="2"/>
      </rPr>
      <t xml:space="preserve"> = amount of pre-tax profit for most recent 12-months period in NC </t>
    </r>
    <r>
      <rPr>
        <i/>
        <sz val="10"/>
        <rFont val="Arial"/>
        <family val="2"/>
      </rPr>
      <t>(V542/V553/V558 - Höhe der Einkünfte bzw. Verluste in öS/Jahr)</t>
    </r>
    <r>
      <rPr>
        <sz val="10"/>
        <rFont val="Arial"/>
        <family val="2"/>
      </rPr>
      <t xml:space="preserve">,
</t>
    </r>
    <r>
      <rPr>
        <i/>
        <sz val="10"/>
        <rFont val="Arial"/>
        <family val="2"/>
      </rPr>
      <t>p052230</t>
    </r>
    <r>
      <rPr>
        <sz val="10"/>
        <rFont val="Arial"/>
        <family val="2"/>
      </rPr>
      <t xml:space="preserve"> = approximate range of pre-tax profit for most recent 12-months period in NC </t>
    </r>
    <r>
      <rPr>
        <i/>
        <sz val="10"/>
        <rFont val="Arial"/>
        <family val="2"/>
      </rPr>
      <t>(V543/V554/V559 - Grössenklasse des Einkommens)</t>
    </r>
    <r>
      <rPr>
        <sz val="10"/>
        <rFont val="Arial"/>
        <family val="2"/>
      </rPr>
      <t>.</t>
    </r>
  </si>
  <si>
    <t>Partly aggregated over individuals (from ECHP individual level data) and partly directly from ECHP household level data</t>
  </si>
  <si>
    <r>
      <t xml:space="preserve">Please note that only one among </t>
    </r>
    <r>
      <rPr>
        <i/>
        <sz val="10"/>
        <rFont val="Arial"/>
        <family val="2"/>
      </rPr>
      <t>p050620</t>
    </r>
    <r>
      <rPr>
        <sz val="10"/>
        <rFont val="Arial"/>
        <family val="2"/>
      </rPr>
      <t xml:space="preserve">, </t>
    </r>
    <r>
      <rPr>
        <i/>
        <sz val="10"/>
        <rFont val="Arial"/>
        <family val="2"/>
      </rPr>
      <t>p050350</t>
    </r>
    <r>
      <rPr>
        <sz val="10"/>
        <rFont val="Arial"/>
        <family val="2"/>
      </rPr>
      <t xml:space="preserve"> and </t>
    </r>
    <r>
      <rPr>
        <i/>
        <sz val="10"/>
        <rFont val="Arial"/>
        <family val="2"/>
      </rPr>
      <t>p050930</t>
    </r>
    <r>
      <rPr>
        <sz val="10"/>
        <rFont val="Arial"/>
        <family val="2"/>
      </rPr>
      <t xml:space="preserve"> can be valid for the same person, while </t>
    </r>
    <r>
      <rPr>
        <i/>
        <sz val="10"/>
        <rFont val="Arial"/>
        <family val="2"/>
      </rPr>
      <t>p050750</t>
    </r>
    <r>
      <rPr>
        <sz val="10"/>
        <rFont val="Arial"/>
        <family val="2"/>
      </rPr>
      <t xml:space="preserve"> can be valid in addition to either of the first three. 
Information not available for persons working occasionally (between 1 and 14 hours per week) who stated they work irregular hours.</t>
    </r>
  </si>
  <si>
    <t>Missing values (unknown monthly status) and not applicable (not working full-time) = sysmis.</t>
  </si>
  <si>
    <t>Missing values (unknown monthly status) and not applicable (not unemployed) = sysmis.</t>
  </si>
  <si>
    <t>Wave 5 information was used for first time interviewed and persons who changed their main job since last interviewed, while information forwarded from Waves 4, 3 or 2 was used for persons who did not change job since previous interview (in Wave 4, 3 or 2).
Original values were collected in 2-digit accuracy ISCO-88, but                                                    were then aggregated into 1-digit accuracy for confidentiality reasons.</t>
  </si>
  <si>
    <t>Wave 5 information was used for first time interviewed and persons who changed their main job since last interviewed, while information forwarded from Waves 4, 3 or 2 was used for persons who did not change job since previous interview (in Wave 4, 3 or 2).
Original values were collected in 2-digit accuracy ÖNACE (which is a reduced version of NACE, with only 29 categories) but, for confidentiality reasons, they were then aggregated into 3 categories as follows:
Label 1 = NACE-codes 1, 2 and 5;
Label 2 = NACE-codes 10 to 45;
Label 3 = NACE-code 50 to 95.</t>
  </si>
  <si>
    <t>Missing values (unknown) = 9.
Not applicable (not eligible, not working 15+ hrs) = sysmis.</t>
  </si>
  <si>
    <t>Wave 5 information was used for first time interviewed and persons who changed their main job since last interviewed, while information forwarded from Waves 4, 3 or 2 was used for persons who did not change job since previous interview (in Wave 4, 3 or 2). 
Only available for main job.
The original labels are:
1: Privatwirtschaft (einschließlich von Organisationen ohne
Erwerbscharakter)
2: öffentlicher Sektor (einschließlich Bahn und Post und jene
Bereiche, in denen die öffentliche Hand dominierenden Einfluß
ausübt).</t>
  </si>
  <si>
    <t>Self assesment. Only asked to person born after 1981 (16 years or over).</t>
  </si>
  <si>
    <t>ECHP individual level roster data (Wave 5)</t>
  </si>
  <si>
    <t>ECHP individual level data (Wave 5)</t>
  </si>
  <si>
    <r>
      <t xml:space="preserve">In case a head of household died or moved out from the household between ECHP Waves 2 and 5 (i.e. dropped out of the sample), LIS has removed that person and corrected the relationship of the remaining persons in household (which still referred to the old situation); this happened in </t>
    </r>
    <r>
      <rPr>
        <sz val="10"/>
        <color indexed="10"/>
        <rFont val="Arial"/>
        <family val="2"/>
      </rPr>
      <t>105</t>
    </r>
    <r>
      <rPr>
        <sz val="10"/>
        <rFont val="Arial"/>
        <family val="2"/>
      </rPr>
      <t xml:space="preserve"> cases.
Furthermore, LIS corrected wrong relarionships within two households (shifted generations).</t>
    </r>
  </si>
  <si>
    <t>Please note that households where one indivudual refused to be interviewed or there was no information available at the household level have been dropped (42 observations).</t>
  </si>
  <si>
    <t>COUNTRY = 119.</t>
  </si>
  <si>
    <t>119 Austria 1997</t>
  </si>
  <si>
    <t>Survey held in 1998/99; income data relate to 1997 (ECHP wave 5, original Austrian survey Wave 4, since Austria joined ECHP one year later).</t>
  </si>
  <si>
    <t>86 86 or more
999 unknown</t>
  </si>
  <si>
    <t>Missing values (unknown) = 999.</t>
  </si>
  <si>
    <r>
      <t xml:space="preserve">HWEIGHT = </t>
    </r>
    <r>
      <rPr>
        <i/>
        <sz val="10"/>
        <rFont val="Arial"/>
        <family val="2"/>
      </rPr>
      <t>hw98</t>
    </r>
    <r>
      <rPr>
        <sz val="10"/>
        <rFont val="Arial"/>
        <family val="2"/>
      </rPr>
      <t xml:space="preserve">,
where </t>
    </r>
    <r>
      <rPr>
        <i/>
        <sz val="10"/>
        <rFont val="Arial"/>
        <family val="2"/>
      </rPr>
      <t xml:space="preserve">hw98 </t>
    </r>
    <r>
      <rPr>
        <sz val="10"/>
        <rFont val="Arial"/>
        <family val="2"/>
      </rPr>
      <t>= Austrian household weights.</t>
    </r>
  </si>
  <si>
    <t>4-digit ECHP country classification (see descriptives)
9990 foreigner, nationality unknown
9999 unknown</t>
  </si>
  <si>
    <t>The not eligible include children born after 1981 (i.e. who were under 16 on 31/12/97).
In 3 cases the original variable was missing and LIS has imputed it to "married".</t>
  </si>
  <si>
    <t>ECHP individual level data (Waves 2 to 5)</t>
  </si>
  <si>
    <t>1 native born
2 born abroad
9 unknown</t>
  </si>
  <si>
    <t>1 less than first stage of secondary level 
2 first stage of secondary level
3 second stage of secondary level
4 third level other than university degree 
5 initial university degree, or eqivalent 
6 higher university degree, or post-doctorate 
9 unknown</t>
  </si>
  <si>
    <r>
      <t xml:space="preserve">Wave 5 information was used for first time interviewed, while information forwarded from Waves 4, 3 or 2 was used for persons already interviewed.
The not eligible include children born after 1981 (i.e. who were under 16 on 31/12/97).
In Austria, the ECHP variables </t>
    </r>
    <r>
      <rPr>
        <i/>
        <sz val="10"/>
        <rFont val="Arial"/>
        <family val="2"/>
      </rPr>
      <t xml:space="preserve">p053860 </t>
    </r>
    <r>
      <rPr>
        <sz val="10"/>
        <rFont val="Arial"/>
        <family val="2"/>
      </rPr>
      <t xml:space="preserve">(completed third level vocational training?), </t>
    </r>
    <r>
      <rPr>
        <i/>
        <sz val="10"/>
        <rFont val="Arial"/>
        <family val="2"/>
      </rPr>
      <t>p053920</t>
    </r>
    <r>
      <rPr>
        <sz val="10"/>
        <rFont val="Arial"/>
        <family val="2"/>
      </rPr>
      <t xml:space="preserve"> (other vocational apprenticeship &lt; 1 year?) and </t>
    </r>
    <r>
      <rPr>
        <i/>
        <sz val="10"/>
        <rFont val="Arial"/>
        <family val="2"/>
      </rPr>
      <t>p053930</t>
    </r>
    <r>
      <rPr>
        <sz val="10"/>
        <rFont val="Arial"/>
        <family val="2"/>
      </rPr>
      <t xml:space="preserve"> (other vocational shool &lt; 1 year?) are always empty (the corresponding questions were not asked because of norelevenace for the Austrian vocational education system).</t>
    </r>
  </si>
  <si>
    <t>The not eligible include children born after 1981 (i.e. who were under 16 on 31/12/97).</t>
  </si>
  <si>
    <t>1 paid employment
2 paid apprenticeship
3 special training scheme related to paid employment
4 self-employed
5 unpaid family worker
6 education / training
7 unemployed
8 retired
9 doing housework
10 military/community service
11 other economically inactive
99 unknown</t>
  </si>
  <si>
    <t>The not eligible include children born after 1981 (i.e. who were under 16 on 31/12/97).
Question not asked to self-employed and unpaid workers, and apprentices and trainees on social security benefits.</t>
  </si>
  <si>
    <r>
      <t xml:space="preserve">This includes federal grants for building/renovating a house/apartment </t>
    </r>
    <r>
      <rPr>
        <i/>
        <sz val="10"/>
        <rFont val="Arial"/>
        <family val="2"/>
      </rPr>
      <t>(Annuitätenzuschüsse)</t>
    </r>
    <r>
      <rPr>
        <sz val="10"/>
        <rFont val="Arial"/>
        <family val="2"/>
      </rPr>
      <t xml:space="preserve">, for inhabitants of public houses </t>
    </r>
    <r>
      <rPr>
        <i/>
        <sz val="10"/>
        <rFont val="Arial"/>
        <family val="2"/>
      </rPr>
      <t>(Wohnbeihilfe)</t>
    </r>
    <r>
      <rPr>
        <sz val="10"/>
        <rFont val="Arial"/>
        <family val="2"/>
      </rPr>
      <t xml:space="preserve"> and for tenants whose rent increases due to renovation </t>
    </r>
    <r>
      <rPr>
        <i/>
        <sz val="10"/>
        <rFont val="Arial"/>
        <family val="2"/>
      </rPr>
      <t>(Mietsinbeihilfe)</t>
    </r>
    <r>
      <rPr>
        <sz val="10"/>
        <rFont val="Arial"/>
        <family val="2"/>
      </rPr>
      <t xml:space="preserve">, as well as state grants for pensioners whose rent increases due to renovation </t>
    </r>
    <r>
      <rPr>
        <i/>
        <sz val="10"/>
        <rFont val="Arial"/>
        <family val="2"/>
      </rPr>
      <t>(Mietsbeihilfe)</t>
    </r>
    <r>
      <rPr>
        <sz val="10"/>
        <rFont val="Arial"/>
        <family val="2"/>
      </rPr>
      <t>, and several other special state housing benefits (differing in each state).</t>
    </r>
  </si>
  <si>
    <r>
      <t xml:space="preserve">This includes the General family allowance / Child benefit </t>
    </r>
    <r>
      <rPr>
        <i/>
        <sz val="10"/>
        <rFont val="Arial"/>
        <family val="2"/>
      </rPr>
      <t>(Familienbeihilfe)</t>
    </r>
    <r>
      <rPr>
        <sz val="10"/>
        <rFont val="Arial"/>
        <family val="2"/>
      </rPr>
      <t xml:space="preserve">, the Child tax credit </t>
    </r>
    <r>
      <rPr>
        <i/>
        <sz val="10"/>
        <rFont val="Arial"/>
        <family val="2"/>
      </rPr>
      <t>(Kinderabsetzbetrag)</t>
    </r>
    <r>
      <rPr>
        <sz val="10"/>
        <rFont val="Arial"/>
        <family val="2"/>
      </rPr>
      <t xml:space="preserve"> and the Child Bonus for pensioners </t>
    </r>
    <r>
      <rPr>
        <i/>
        <sz val="10"/>
        <rFont val="Arial"/>
        <family val="2"/>
      </rPr>
      <t>(Kinderzuschuss/Familienzuschuß)</t>
    </r>
  </si>
  <si>
    <t>Variable not separately available in ECHP (pension supplement for children (Child Bonus for pensioner) is included in V20S1).</t>
  </si>
  <si>
    <t>This includes widow/er pensions from Pension Insurance, from Accident Insurance (employment injury and occupational disease) and from special schemes for war victims, military accidents victims and crime victims.</t>
  </si>
  <si>
    <t>This includes orphans' and other dependents' benefits from Pension Insurance (including pensions and lump-sum settlements), orphan's pensions from Accident Insurance (including pension and death grant) and orphan's pension from special schemes (war victims, military accidents victims and crime victims).</t>
  </si>
  <si>
    <t>Variable not separately available in ECHP (war victims' and military accidents victims' pensions are included in V18).</t>
  </si>
  <si>
    <r>
      <t xml:space="preserve">ECHP variables </t>
    </r>
    <r>
      <rPr>
        <i/>
        <sz val="10"/>
        <rFont val="Arial"/>
        <family val="2"/>
      </rPr>
      <t>p02288-p02290</t>
    </r>
    <r>
      <rPr>
        <sz val="10"/>
        <rFont val="Arial"/>
        <family val="2"/>
      </rPr>
      <t xml:space="preserve"> (allowance for care of invalid dependants) in fact refer to Nursing allowance for disabled persons </t>
    </r>
    <r>
      <rPr>
        <i/>
        <sz val="10"/>
        <rFont val="Arial"/>
        <family val="2"/>
      </rPr>
      <t>(Pflegegeld)</t>
    </r>
    <r>
      <rPr>
        <sz val="10"/>
        <rFont val="Arial"/>
        <family val="2"/>
      </rPr>
      <t>, and has therefore been included in V18.</t>
    </r>
  </si>
  <si>
    <t>Includes Social assistance cash benefits from federal states and municipalities.</t>
  </si>
  <si>
    <t>Variable not separately available in ECHP (heting benefits from federal states and municipalities are included in V25S1).</t>
  </si>
  <si>
    <t>1 with great difficulty
2 with difficulty
3 with some difficulty
4 fairly easy
5 easily
6 very easily
9 missing</t>
  </si>
  <si>
    <t>Missing values (unknown) = 9.</t>
  </si>
  <si>
    <t>Make both ends meet</t>
  </si>
  <si>
    <t>Minimum to make ends meet</t>
  </si>
  <si>
    <t>Missing values (unknown) = sysmis.</t>
  </si>
  <si>
    <t>There is also a variable for the monthly amount of rent net of housing allowance, but in Austria this variable is not collected.</t>
  </si>
  <si>
    <t>Missing values (expenditure carried out but amount unknown) = sysmis.
Not applicable (no such expenditures) = 0.</t>
  </si>
  <si>
    <t>Missing values (income received but amount unknown) = sysmis.
Not applicable (no such income) = 0.</t>
  </si>
  <si>
    <r>
      <t xml:space="preserve">This includes the Further vocational training benefit </t>
    </r>
    <r>
      <rPr>
        <i/>
        <sz val="10"/>
        <rFont val="Arial"/>
        <family val="2"/>
      </rPr>
      <t>(Weiterbildungsgeld der Arbeitslosenversicherung)</t>
    </r>
    <r>
      <rPr>
        <sz val="10"/>
        <rFont val="Arial"/>
        <family val="2"/>
      </rPr>
      <t>, the Business start-up programme</t>
    </r>
    <r>
      <rPr>
        <i/>
        <sz val="10"/>
        <rFont val="Arial"/>
        <family val="2"/>
      </rPr>
      <t xml:space="preserve"> (Unternehmensgründungsprogramm)</t>
    </r>
    <r>
      <rPr>
        <sz val="10"/>
        <rFont val="Arial"/>
        <family val="2"/>
      </rPr>
      <t xml:space="preserve">, the Job search support </t>
    </r>
    <r>
      <rPr>
        <i/>
        <sz val="10"/>
        <rFont val="Arial"/>
        <family val="2"/>
      </rPr>
      <t>(Vorstellungsbeihilfe)</t>
    </r>
    <r>
      <rPr>
        <sz val="10"/>
        <rFont val="Arial"/>
        <family val="2"/>
      </rPr>
      <t>, and other supports from the Employment Service.</t>
    </r>
  </si>
  <si>
    <r>
      <t xml:space="preserve">In Austria, old-age means-tested welfare </t>
    </r>
    <r>
      <rPr>
        <i/>
        <sz val="10"/>
        <rFont val="Arial"/>
        <family val="2"/>
      </rPr>
      <t>(Ausgleichszulage)</t>
    </r>
    <r>
      <rPr>
        <sz val="10"/>
        <rFont val="Arial"/>
        <family val="2"/>
      </rPr>
      <t xml:space="preserve"> exist both on own account and for survivors, but the original survey only records information on whether person receives it or not  (variables </t>
    </r>
    <r>
      <rPr>
        <i/>
        <sz val="10"/>
        <rFont val="Arial"/>
        <family val="2"/>
      </rPr>
      <t>V388</t>
    </r>
    <r>
      <rPr>
        <sz val="10"/>
        <rFont val="Arial"/>
        <family val="2"/>
      </rPr>
      <t xml:space="preserve"> and </t>
    </r>
    <r>
      <rPr>
        <i/>
        <sz val="10"/>
        <rFont val="Arial"/>
        <family val="2"/>
      </rPr>
      <t>V405</t>
    </r>
    <r>
      <rPr>
        <sz val="10"/>
        <rFont val="Arial"/>
        <family val="2"/>
      </rPr>
      <t>); amount is included together with pension in either V19S1 or V19S4 and is impossible to separate.</t>
    </r>
  </si>
  <si>
    <t>.</t>
  </si>
  <si>
    <t>Derived from ECHP individual level data (Wave 5).</t>
  </si>
  <si>
    <t>Missing values = 999.</t>
  </si>
  <si>
    <t>999 unknown</t>
  </si>
  <si>
    <t>Missing values (unknown) = 9.
Not applicable (no spouse) = sysmis.</t>
  </si>
  <si>
    <t>Missing values = 9.</t>
  </si>
  <si>
    <t>No missing values. 
Not applicable (no spouse) = sysmis.</t>
  </si>
  <si>
    <t>Missing values (unknown) = 9999.</t>
  </si>
  <si>
    <t>Missing values (unknown) = 9.
Not applicable (not working 15+ hrs) = sysmis.</t>
  </si>
  <si>
    <t>1 tenant
2 owner, with mortgage
3 owner, without mortgage
4 owner, no info. on mortgage
5 rent-free dwelling
9 unknown</t>
  </si>
  <si>
    <t>Missing values (unknown) = 9.
Not applicable (no spouse or spouse not working 15+ hrs) = sysmis.</t>
  </si>
  <si>
    <t>Missing values (unknown) =  9.
Not applicable (no spouse or spouse not working 15+ hours or not asked) = sysmis.</t>
  </si>
  <si>
    <t>Missing values (unknown) = 99.
Not applicable (no spouse) = sysmis.</t>
  </si>
  <si>
    <t>Missing values (unknown) and not applicable (not working full-time) = sysmis.</t>
  </si>
  <si>
    <t>Missing values (unknown)  and not applicable (no spouse or spouse not working full-time) = sysmis.</t>
  </si>
  <si>
    <t>Missing values (unknown)  and not applicable (not working part-time) = sysmis.</t>
  </si>
  <si>
    <t>Missing values (unknown)  and not applicable (no spouse or spouse not working part-time) = sysmis.</t>
  </si>
  <si>
    <t>Missing values (unknown)  and not applicable (not unemployed) = sysmis.</t>
  </si>
  <si>
    <t>Missing values (unknown)  and not applicable (no spouse or spouse not unemployed) = sysmis.</t>
  </si>
  <si>
    <t>Missing values (unknown) = 999.
Not applicable (not working) = sysmis.</t>
  </si>
  <si>
    <t>Missing values (unknown) = 999.
Not applicable (no spouse or spouse not working 1+ hrs or not asked) = sysmis.</t>
  </si>
  <si>
    <t>1 never married
2 married
3 separated
4 living together
5 divorced
6 widowed
9 unknown</t>
  </si>
  <si>
    <t>1 head of household
2 husband/wife of head
3 own child
4 step/adopted/foster child
5 sibling
6 step/adopted/foster sibling
7 grand child (including step/adopted/foster)
8 son/daughter in law
9 other relative
10 not related
11 own parent
12 step/adopted/foster parent, guardian
13 grand parent (including step/adopted/foster)
14 parent in law (including step/adopted/foster)
99 unknown</t>
  </si>
  <si>
    <t>Missing values (unknown) = 9999. 
Not applicable (not eligible) = sysmis.</t>
  </si>
  <si>
    <r>
      <t xml:space="preserve">The not eligible include children born after 1981 (i.e. who were under 16 on 31/12/97). 
Variable </t>
    </r>
    <r>
      <rPr>
        <i/>
        <sz val="10"/>
        <rFont val="Arial"/>
        <family val="2"/>
      </rPr>
      <t>p053570</t>
    </r>
    <r>
      <rPr>
        <sz val="10"/>
        <rFont val="Arial"/>
        <family val="2"/>
      </rPr>
      <t xml:space="preserve"> was originally collected with 3-digit accuracy ECHP country classification.</t>
    </r>
  </si>
  <si>
    <t>If the exact amount of profit is not known, the midpoint of approximate range is used as an approximation (see comment for V4 for original ranges).
In case of loss, this has been imputed to be equal to 10,000.</t>
  </si>
  <si>
    <t>Personal self-employment income</t>
  </si>
  <si>
    <t>Mandatory employee contribution</t>
  </si>
  <si>
    <t>Mandatory employer contribution</t>
  </si>
  <si>
    <t>Interest paid</t>
  </si>
  <si>
    <t>Regular transfers paid to relatives</t>
  </si>
  <si>
    <t>Value of non cash housing benefits</t>
  </si>
  <si>
    <t>Value of non cash medical benefits</t>
  </si>
  <si>
    <t>Value of non cash heating benefits</t>
  </si>
  <si>
    <t>Value of non cash education benefits</t>
  </si>
  <si>
    <t>LIS income aggregates</t>
  </si>
  <si>
    <t>SELFI</t>
  </si>
  <si>
    <t>Total self employment income</t>
  </si>
  <si>
    <t>EARNING</t>
  </si>
  <si>
    <t>Total earnings</t>
  </si>
  <si>
    <t>FI</t>
  </si>
  <si>
    <t>Total factor income</t>
  </si>
  <si>
    <t>PENSIOI</t>
  </si>
  <si>
    <t>Total occupational pensions</t>
  </si>
  <si>
    <t>MI</t>
  </si>
  <si>
    <t>Total market income</t>
  </si>
  <si>
    <t>MEANSI</t>
  </si>
  <si>
    <t>Total means-tested income</t>
  </si>
  <si>
    <t>OTHSOCI</t>
  </si>
  <si>
    <t>Total social insurance (Excl. V19, V20 and V21)</t>
  </si>
  <si>
    <t>SOCI</t>
  </si>
  <si>
    <t>Total social insurance transfer</t>
  </si>
  <si>
    <t>SOCTRANS</t>
  </si>
  <si>
    <t>Total social transfers</t>
  </si>
  <si>
    <t>PRIVATI</t>
  </si>
  <si>
    <t>Total private transfers</t>
  </si>
  <si>
    <t>TRANSI</t>
  </si>
  <si>
    <t>Total transfer income</t>
  </si>
  <si>
    <t>GI</t>
  </si>
  <si>
    <t>Total gross income</t>
  </si>
  <si>
    <t>PAYROLL</t>
  </si>
  <si>
    <t>Total mandatory payroll taxes</t>
  </si>
  <si>
    <t>DPI</t>
  </si>
  <si>
    <t>Net disposable income</t>
  </si>
  <si>
    <t>V8S2</t>
  </si>
  <si>
    <t>Rental income</t>
  </si>
  <si>
    <t>V8S3</t>
  </si>
  <si>
    <t>Private savings plans</t>
  </si>
  <si>
    <t>V8S4</t>
  </si>
  <si>
    <t>Royalties</t>
  </si>
  <si>
    <t>V8SR</t>
  </si>
  <si>
    <t>Other cash property income</t>
  </si>
  <si>
    <r>
      <t>V25S1 = [</t>
    </r>
    <r>
      <rPr>
        <i/>
        <sz val="10"/>
        <rFont val="Arial"/>
        <family val="2"/>
      </rPr>
      <t>h051060</t>
    </r>
    <r>
      <rPr>
        <sz val="10"/>
        <rFont val="Arial"/>
        <family val="2"/>
      </rPr>
      <t xml:space="preserve">*monthsoc if monthsoc&lt;=14 + </t>
    </r>
    <r>
      <rPr>
        <i/>
        <sz val="10"/>
        <rFont val="Arial"/>
        <family val="2"/>
      </rPr>
      <t>h051060</t>
    </r>
    <r>
      <rPr>
        <sz val="10"/>
        <rFont val="Arial"/>
        <family val="2"/>
      </rPr>
      <t xml:space="preserve"> if monthsoc=97] if </t>
    </r>
    <r>
      <rPr>
        <i/>
        <sz val="10"/>
        <rFont val="Arial"/>
        <family val="2"/>
      </rPr>
      <t>h050900</t>
    </r>
    <r>
      <rPr>
        <sz val="10"/>
        <rFont val="Arial"/>
        <family val="2"/>
      </rPr>
      <t xml:space="preserve">=1 &amp; </t>
    </r>
    <r>
      <rPr>
        <i/>
        <sz val="10"/>
        <rFont val="Arial"/>
        <family val="2"/>
      </rPr>
      <t>h050910</t>
    </r>
    <r>
      <rPr>
        <sz val="10"/>
        <rFont val="Arial"/>
        <family val="2"/>
      </rPr>
      <t xml:space="preserve">=1,
where </t>
    </r>
    <r>
      <rPr>
        <i/>
        <sz val="10"/>
        <rFont val="Arial"/>
        <family val="2"/>
      </rPr>
      <t>h051060</t>
    </r>
    <r>
      <rPr>
        <sz val="10"/>
        <rFont val="Arial"/>
        <family val="2"/>
      </rPr>
      <t xml:space="preserve"> = what is the normal amount of social assistance in cash per month? </t>
    </r>
    <r>
      <rPr>
        <i/>
        <sz val="10"/>
        <rFont val="Arial"/>
        <family val="2"/>
      </rPr>
      <t>(V183 - Wie hoch waren durchschnittlich die monatlichen Geldleistungen? Falls es um eine einmalige Geldleistung ging, dann geben Sie den gesamten Betrag an))</t>
    </r>
    <r>
      <rPr>
        <sz val="10"/>
        <rFont val="Arial"/>
        <family val="2"/>
      </rPr>
      <t>,
monthsoc = sum(</t>
    </r>
    <r>
      <rPr>
        <i/>
        <sz val="10"/>
        <rFont val="Arial"/>
        <family val="2"/>
      </rPr>
      <t>h05xxx0</t>
    </r>
    <r>
      <rPr>
        <sz val="10"/>
        <rFont val="Arial"/>
        <family val="2"/>
      </rPr>
      <t xml:space="preserve">) over months in year (i.e. for x=094, 095, …, 105) if </t>
    </r>
    <r>
      <rPr>
        <i/>
        <sz val="10"/>
        <rFont val="Arial"/>
        <family val="2"/>
      </rPr>
      <t>h05xxx0</t>
    </r>
    <r>
      <rPr>
        <sz val="10"/>
        <rFont val="Arial"/>
        <family val="2"/>
      </rPr>
      <t xml:space="preserve">=1 &amp; </t>
    </r>
    <r>
      <rPr>
        <i/>
        <sz val="10"/>
        <rFont val="Arial"/>
        <family val="2"/>
      </rPr>
      <t>h050920</t>
    </r>
    <r>
      <rPr>
        <sz val="10"/>
        <rFont val="Arial"/>
        <family val="2"/>
      </rPr>
      <t xml:space="preserve">=1 + </t>
    </r>
    <r>
      <rPr>
        <i/>
        <sz val="10"/>
        <rFont val="Arial"/>
        <family val="2"/>
      </rPr>
      <t xml:space="preserve">h050930 </t>
    </r>
    <r>
      <rPr>
        <sz val="10"/>
        <rFont val="Arial"/>
        <family val="2"/>
      </rPr>
      <t>if</t>
    </r>
    <r>
      <rPr>
        <i/>
        <sz val="10"/>
        <rFont val="Arial"/>
        <family val="2"/>
      </rPr>
      <t xml:space="preserve"> h050920</t>
    </r>
    <r>
      <rPr>
        <sz val="10"/>
        <rFont val="Arial"/>
        <family val="2"/>
      </rPr>
      <t xml:space="preserve">&gt;1, 
and where </t>
    </r>
    <r>
      <rPr>
        <i/>
        <sz val="10"/>
        <rFont val="Arial"/>
        <family val="2"/>
      </rPr>
      <t>h050900</t>
    </r>
    <r>
      <rPr>
        <sz val="10"/>
        <rFont val="Arial"/>
        <family val="2"/>
      </rPr>
      <t xml:space="preserve"> = did your household receive at any time during 1997 social assistance? [1: yes] </t>
    </r>
    <r>
      <rPr>
        <i/>
        <sz val="10"/>
        <rFont val="Arial"/>
        <family val="2"/>
      </rPr>
      <t>(V168/184 - hat Ihr Haushalt irgendwann 1997 Unterstützung von der Sozialhilfe der Länder und Gemeinden in Form von Geldleistungen / Sachleistungen bekommen?)</t>
    </r>
    <r>
      <rPr>
        <sz val="10"/>
        <rFont val="Arial"/>
        <family val="2"/>
      </rPr>
      <t xml:space="preserve">,
</t>
    </r>
    <r>
      <rPr>
        <i/>
        <sz val="10"/>
        <rFont val="Arial"/>
        <family val="2"/>
      </rPr>
      <t>h050910</t>
    </r>
    <r>
      <rPr>
        <sz val="10"/>
        <rFont val="Arial"/>
        <family val="2"/>
      </rPr>
      <t xml:space="preserve"> = did your household receive social assistance in cash in any month? [1: yes] (V168 - hat Ihr Haushalt irgendwann 1997 Unterstützung
von der Sozialhilfe der Länder und Gemeinden in Form von Geldleistungen erhalten?),
</t>
    </r>
    <r>
      <rPr>
        <i/>
        <sz val="10"/>
        <rFont val="Arial"/>
        <family val="2"/>
      </rPr>
      <t>h050920</t>
    </r>
    <r>
      <rPr>
        <sz val="10"/>
        <rFont val="Arial"/>
        <family val="2"/>
      </rPr>
      <t xml:space="preserve"> = do you know the actual months in which your household received social assistance in cash? [1: yes] </t>
    </r>
    <r>
      <rPr>
        <i/>
        <sz val="10"/>
        <rFont val="Arial"/>
        <family val="2"/>
      </rPr>
      <t>(V169 - wissen Sie, in welchen Monaten des Jahres 1997 Sie oder eine anderes Haushaltsmitglied diese Unterstützung erhalten haben?)</t>
    </r>
    <r>
      <rPr>
        <sz val="10"/>
        <rFont val="Arial"/>
        <family val="2"/>
      </rPr>
      <t>,</t>
    </r>
    <r>
      <rPr>
        <sz val="10"/>
        <color indexed="10"/>
        <rFont val="Arial"/>
        <family val="2"/>
      </rPr>
      <t xml:space="preserve">
</t>
    </r>
    <r>
      <rPr>
        <i/>
        <sz val="10"/>
        <rFont val="Arial"/>
        <family val="2"/>
      </rPr>
      <t>h050930</t>
    </r>
    <r>
      <rPr>
        <sz val="10"/>
        <rFont val="Arial"/>
        <family val="2"/>
      </rPr>
      <t xml:space="preserve"> = total number of months in which your household received social assistance in cash during 1994 </t>
    </r>
    <r>
      <rPr>
        <i/>
        <sz val="10"/>
        <rFont val="Arial"/>
        <family val="2"/>
      </rPr>
      <t>(V170 - Gesamtzahl der Bezugsmonate 1997)</t>
    </r>
    <r>
      <rPr>
        <sz val="10"/>
        <rFont val="Arial"/>
        <family val="2"/>
      </rPr>
      <t xml:space="preserve">,
</t>
    </r>
    <r>
      <rPr>
        <i/>
        <sz val="10"/>
        <rFont val="Arial"/>
        <family val="2"/>
      </rPr>
      <t>h05xxx0</t>
    </r>
    <r>
      <rPr>
        <sz val="10"/>
        <rFont val="Arial"/>
        <family val="2"/>
      </rPr>
      <t xml:space="preserve"> = social assitance received in month xxx (094: January, 095: February,..., 105: December), [1: yes] </t>
    </r>
    <r>
      <rPr>
        <i/>
        <sz val="10"/>
        <rFont val="Arial"/>
        <family val="2"/>
      </rPr>
      <t>(V171/.../V182 - haben Sie im Januar / ... / Dezember diese Unterstützungen erhalten?)</t>
    </r>
    <r>
      <rPr>
        <sz val="10"/>
        <rFont val="Arial"/>
        <family val="2"/>
      </rPr>
      <t>.</t>
    </r>
  </si>
  <si>
    <t>Person specific person information</t>
  </si>
  <si>
    <t>SOCTRANS = V16 + V17 + V18 + V19 + V20 + V21 + V22 + V23 + V24 + V25 + V26</t>
  </si>
  <si>
    <t>SOCI = V16 + V17 + V18 + V19 + V20 + V21 + V22 + V23 + V24</t>
  </si>
  <si>
    <t>OTHSOCI = V16 + V17 + V18 + V22 + V23 + V24</t>
  </si>
  <si>
    <t>MEANSI = V25 + V26</t>
  </si>
  <si>
    <t>MI= V1 + V4 + V5 + V8 + V32 + V33</t>
  </si>
  <si>
    <t>PENSIOI = V32 + V33</t>
  </si>
  <si>
    <t>FI = V1 + V4 + V5 + V8</t>
  </si>
  <si>
    <t>EARNING = V1 + V4 + V5</t>
  </si>
  <si>
    <t>SELFI = V4 + V5</t>
  </si>
  <si>
    <t>LIS individual level data.</t>
  </si>
  <si>
    <t>D4 = sum(iD4) over individual in household,
where iD4 = 1.</t>
  </si>
  <si>
    <t>NUM6574 = sum(iNUM6574) over individuals,
where iNUM6574=1 if (PAGE&gt;64 &amp; PAGE&lt;75), otherwise iNUM6574=0.</t>
  </si>
  <si>
    <t>V25 = V25S1 + V25S2 + V25S3 + V25S4 + V25SR</t>
  </si>
  <si>
    <t>V37 = V37SR.</t>
  </si>
  <si>
    <t>CWEIGHT = HWEIGHT.</t>
  </si>
  <si>
    <t>See comment for PAGE.</t>
  </si>
  <si>
    <t>See comment for PSEX.</t>
  </si>
  <si>
    <t>See comment for PREL.</t>
  </si>
  <si>
    <t>V1NET = sum(iV1NET) over individuals in household,
where iV1NET = PNWAGE.</t>
  </si>
  <si>
    <t>See comment for PNWAGE.</t>
  </si>
  <si>
    <t>Variables followed by an "e" record the approximation to the midpoint of range for cases in which the exact amount was not known; variables followed by an "n" record the cases in which no profit or a loss was registered.</t>
  </si>
  <si>
    <t>1 no completed vocational training
2 any vocational training of a duration &lt; 1 year
3 vocational training in a working environment &gt; 1 year
4 dual system / vocational apprenticeship &gt; 1 year
5 vocational training at school or college &gt; 1 year
7 other type of vocational training
9 unknown</t>
  </si>
  <si>
    <t>Number of persons in household</t>
  </si>
  <si>
    <t>D5</t>
  </si>
  <si>
    <t>Family structure</t>
  </si>
  <si>
    <t>D6</t>
  </si>
  <si>
    <t>Number of earners</t>
  </si>
  <si>
    <t>D7</t>
  </si>
  <si>
    <t>Geographic location indicator A</t>
  </si>
  <si>
    <t>D8</t>
  </si>
  <si>
    <t>Ethnicity/Nationality of head</t>
  </si>
  <si>
    <t>ETHNATSP</t>
  </si>
  <si>
    <t>Ethnicity/Nationality of spouse</t>
  </si>
  <si>
    <t>D10</t>
  </si>
  <si>
    <t>Educational level of head</t>
  </si>
  <si>
    <t>D11</t>
  </si>
  <si>
    <t>Educational level of spouse</t>
  </si>
  <si>
    <t>D12</t>
  </si>
  <si>
    <t>Occupational training of head</t>
  </si>
  <si>
    <t>D13</t>
  </si>
  <si>
    <t>Occupational training of spouse</t>
  </si>
  <si>
    <t>D14</t>
  </si>
  <si>
    <t>Occupation of head</t>
  </si>
  <si>
    <t>D15</t>
  </si>
  <si>
    <t>PERSON LEVEL VARIABLES</t>
  </si>
  <si>
    <t>PPNUM</t>
  </si>
  <si>
    <t>Person number</t>
  </si>
  <si>
    <t>PWEIGHT</t>
  </si>
  <si>
    <t>Person weight</t>
  </si>
  <si>
    <t>PSLOT1</t>
  </si>
  <si>
    <t>PSLOT2</t>
  </si>
  <si>
    <t>PAGE</t>
  </si>
  <si>
    <t>Age</t>
  </si>
  <si>
    <t>PSEX</t>
  </si>
  <si>
    <t>Sex</t>
  </si>
  <si>
    <t>PETHNAT</t>
  </si>
  <si>
    <t>Ethnicity/nationality</t>
  </si>
  <si>
    <t>PIMMIGR</t>
  </si>
  <si>
    <t>Immigration Status</t>
  </si>
  <si>
    <t>PMART</t>
  </si>
  <si>
    <t>Marital status</t>
  </si>
  <si>
    <t>PREL</t>
  </si>
  <si>
    <t>Relationship</t>
  </si>
  <si>
    <t>PEDUC</t>
  </si>
  <si>
    <t>PTOCC</t>
  </si>
  <si>
    <t>POCC</t>
  </si>
  <si>
    <t>Occupation</t>
  </si>
  <si>
    <t>PIND</t>
  </si>
  <si>
    <t>Industry</t>
  </si>
  <si>
    <t>PTYPEWK</t>
  </si>
  <si>
    <t>Type (status) of worker</t>
  </si>
  <si>
    <t>PDISABL</t>
  </si>
  <si>
    <t>Disability status</t>
  </si>
  <si>
    <t>PLFS</t>
  </si>
  <si>
    <t>Labor force status</t>
  </si>
  <si>
    <t>PACTIV</t>
  </si>
  <si>
    <t xml:space="preserve">Activity code (occupation) </t>
  </si>
  <si>
    <t>PWEEKFT</t>
  </si>
  <si>
    <t>Weeks worked full time</t>
  </si>
  <si>
    <t>PWEEKPT</t>
  </si>
  <si>
    <t>Weeks worked part time</t>
  </si>
  <si>
    <t>PWEEKUP</t>
  </si>
  <si>
    <t>Weeks unemployed</t>
  </si>
  <si>
    <t>PHOURS</t>
  </si>
  <si>
    <t>Hours worked per week</t>
  </si>
  <si>
    <t>PHRWAGE</t>
  </si>
  <si>
    <t>Hourly wage rate</t>
  </si>
  <si>
    <t>PGWAGE</t>
  </si>
  <si>
    <t>Gross wage/salary</t>
  </si>
  <si>
    <t>PNWAGE</t>
  </si>
  <si>
    <t>Net wage/salary</t>
  </si>
  <si>
    <t>PUNEMP</t>
  </si>
  <si>
    <t>Unemployment compensation</t>
  </si>
  <si>
    <t>PSOCRET</t>
  </si>
  <si>
    <t>Social retirement</t>
  </si>
  <si>
    <t>PPRVPEN</t>
  </si>
  <si>
    <t>Private pensions</t>
  </si>
  <si>
    <t>PPUBPEN</t>
  </si>
  <si>
    <t>Public sector pensions</t>
  </si>
  <si>
    <t>PMEEC</t>
  </si>
  <si>
    <t>PMERC</t>
  </si>
  <si>
    <t>PYTAX</t>
  </si>
  <si>
    <t>PWTAX</t>
  </si>
  <si>
    <t>Property/wealth taxes</t>
  </si>
  <si>
    <t>CHILD LEVEL VARIABLES</t>
  </si>
  <si>
    <t>Unique Unit Number</t>
  </si>
  <si>
    <t>Person Number</t>
  </si>
  <si>
    <t>Unique Country Id</t>
  </si>
  <si>
    <t>CWEIGHT</t>
  </si>
  <si>
    <t>Child weight</t>
  </si>
  <si>
    <t>CAGE</t>
  </si>
  <si>
    <t>Age of child</t>
  </si>
  <si>
    <t>CSEX</t>
  </si>
  <si>
    <t>Sex of child</t>
  </si>
  <si>
    <t>CREL</t>
  </si>
  <si>
    <t>Relationship of child</t>
  </si>
  <si>
    <t>V24S3</t>
  </si>
  <si>
    <t>Non means-tested child-care benefit</t>
  </si>
  <si>
    <t>5 household</t>
  </si>
  <si>
    <t>gross</t>
  </si>
  <si>
    <t>Net / gross (income variables)</t>
  </si>
  <si>
    <t>net</t>
  </si>
  <si>
    <t>Minimum</t>
  </si>
  <si>
    <t>Maximum</t>
  </si>
  <si>
    <t>Mean</t>
  </si>
  <si>
    <t>Standard Deviation</t>
  </si>
  <si>
    <t>Number of observations</t>
  </si>
  <si>
    <t>LIS household level data</t>
  </si>
  <si>
    <t>Note that if there is a married couple and the head is female, the head is switched with the spouse, so that the head is male.</t>
  </si>
  <si>
    <t>D5=5</t>
  </si>
  <si>
    <t>DEFLATE = 1.</t>
  </si>
  <si>
    <t>Deflation factor serves to correct for extreme high inflation for some Eastern European countries. Value if per default 1 in other countries.</t>
  </si>
  <si>
    <t>Non-farm self-employment income</t>
  </si>
  <si>
    <t>Weighted by HWEIGHT</t>
  </si>
  <si>
    <t xml:space="preserve">Minimum </t>
  </si>
  <si>
    <t xml:space="preserve">Maximum </t>
  </si>
  <si>
    <t xml:space="preserve">Standard Deviation </t>
  </si>
  <si>
    <t>Weighted by PWEIGHT</t>
  </si>
  <si>
    <t>n/a</t>
  </si>
  <si>
    <t>V19 = V19S1 + V19S3 + V19S4 + V19SR.</t>
  </si>
  <si>
    <t>V20 = V20S1 + V20S2 + V20S3 + V20SR</t>
  </si>
  <si>
    <t>V21 = V21S1 + V21S2 + V21S3 + V21SR</t>
  </si>
  <si>
    <t>V22 = V22S1 + V22S2</t>
  </si>
  <si>
    <t>Variable not available in ECHP.</t>
  </si>
  <si>
    <t>V35 =  V35S1 + V35S2</t>
  </si>
  <si>
    <t>1 supervising, and determining pay/promotion
2 supervising, without determining pay/promotion
3 non supervising
9 unknown</t>
  </si>
  <si>
    <t>Original variable descriptives</t>
  </si>
  <si>
    <t>Derived from LIS individual level data</t>
  </si>
  <si>
    <t>Variable label</t>
  </si>
  <si>
    <t>Present in file</t>
  </si>
  <si>
    <t>Value labels</t>
  </si>
  <si>
    <t>Variable construction</t>
  </si>
  <si>
    <t>V8X</t>
  </si>
  <si>
    <t>V35X</t>
  </si>
  <si>
    <t>See variable descriptives.</t>
  </si>
  <si>
    <t>0 no couple present in household
1 married couple
2 married couple, head and spouse interchanged by LIS
3 non-married cohabiting couple
4 non-married cohabiting couple, LIS interchanged partners
5  non-married cohabiting couple, both partners same sex</t>
  </si>
  <si>
    <t>No missing values.
Not applicable (no spouse) = sysmis.</t>
  </si>
  <si>
    <t>D28 = min(iD28) over individuals,
where iD28=PAGE if iD27=1, otherwise iD28=99
reset D28=0 if D28=99.</t>
  </si>
  <si>
    <t>Market value: residence (homeowners)</t>
  </si>
  <si>
    <t>V11</t>
  </si>
  <si>
    <t>Income taxes</t>
  </si>
  <si>
    <t>V12</t>
  </si>
  <si>
    <t xml:space="preserve">1 head
2 wife or steady partner 
3 oldest other adult 
4 2nd oldest oth adlt 
5 3rd oldest oth adlt 
31 4th oldest oth adlt 
32 5th oldest oth  dlt 
33 6th oldest oth adlt
34 7th oldest oth adlt 
35 8th oldest oth adlt </t>
  </si>
  <si>
    <t>Missing values (unknown) = 99.
Not applicable (not eligible) = sysmis.</t>
  </si>
  <si>
    <t>ECHP household level data (Wave 2)</t>
  </si>
  <si>
    <t>Aggregated over individuals (ECHP individual level data)</t>
  </si>
  <si>
    <t>ECHP household level data</t>
  </si>
  <si>
    <t>4-digit ISCO-88 classsification (see variable descriptives for deatailed list of labels).</t>
  </si>
  <si>
    <t>1 private (incl. non-profit private org.)
2 public (incl. semi-public)
9 unknown</t>
  </si>
  <si>
    <t>0 no
1 yes
9 unknown</t>
  </si>
  <si>
    <t>PWEIGHT = HWEIGHT.</t>
  </si>
  <si>
    <t>NUMGE75 = sum(iNUMGE75) over individuals,
where iNUMGE75=1 if PAGE&gt;74,
otherwise iNUMGE75=0.</t>
  </si>
  <si>
    <t>Missing values / not applicable</t>
  </si>
  <si>
    <t>See variables definition.</t>
  </si>
  <si>
    <t>V26S6</t>
  </si>
  <si>
    <t>Near cash child care benefits</t>
  </si>
  <si>
    <t>From wave 4 on, this variable has been replaced byV26 - V26S2.</t>
  </si>
  <si>
    <t>From wave 4 on, this variable has been replaced by V26S2.</t>
  </si>
  <si>
    <t xml:space="preserve">Variable Name </t>
  </si>
  <si>
    <t xml:space="preserve">Variable definition </t>
  </si>
  <si>
    <t>Source</t>
  </si>
  <si>
    <t xml:space="preserve">Comments </t>
  </si>
  <si>
    <t>HOUSEHOLD LEVEL VARIABLES</t>
  </si>
  <si>
    <t>File information</t>
  </si>
  <si>
    <t>CASENUM</t>
  </si>
  <si>
    <t>Unique household unit number</t>
  </si>
  <si>
    <t>YES</t>
  </si>
  <si>
    <t>LIS code</t>
  </si>
  <si>
    <t>COUNTRY</t>
  </si>
  <si>
    <t>Unique country/year id number</t>
  </si>
  <si>
    <t>HWEIGHT</t>
  </si>
  <si>
    <t>Sample weight</t>
  </si>
  <si>
    <t>DEFLATE</t>
  </si>
  <si>
    <t>Deflation factor</t>
  </si>
  <si>
    <t>HSLOT1</t>
  </si>
  <si>
    <t>NO</t>
  </si>
  <si>
    <t>HSLOT2</t>
  </si>
  <si>
    <t>Demographic variables</t>
  </si>
  <si>
    <t>MARRIED</t>
  </si>
  <si>
    <t>Married couple indicator</t>
  </si>
  <si>
    <t>D1</t>
  </si>
  <si>
    <t>Age of head</t>
  </si>
  <si>
    <t>D2</t>
  </si>
  <si>
    <t>Age of spouse</t>
  </si>
  <si>
    <t>D3</t>
  </si>
  <si>
    <t>Sex of head</t>
  </si>
  <si>
    <t>D4</t>
  </si>
  <si>
    <t>1 male
2 female</t>
  </si>
  <si>
    <t>WEEKHDUN = PWEEKUP if PPNUM=1.</t>
  </si>
  <si>
    <t>Hourly wage rate of head</t>
  </si>
  <si>
    <t>V41</t>
  </si>
  <si>
    <t>Gross wage/salary of spouse</t>
  </si>
  <si>
    <t>V41NET</t>
  </si>
  <si>
    <t>Net wage/salary of spouse</t>
  </si>
  <si>
    <t>V42</t>
  </si>
  <si>
    <t>Hourly wage rate of spouse</t>
  </si>
  <si>
    <t>ALTNCASH</t>
  </si>
  <si>
    <t>Alternate non-cash income</t>
  </si>
  <si>
    <t>NEARCHB</t>
  </si>
  <si>
    <t>NEARCOB</t>
  </si>
  <si>
    <t>Near cash except housing</t>
  </si>
  <si>
    <t>Occupation of spouse</t>
  </si>
  <si>
    <t>D16</t>
  </si>
  <si>
    <t>Industry of head</t>
  </si>
  <si>
    <t>D17</t>
  </si>
  <si>
    <t>Industry of spouse</t>
  </si>
  <si>
    <t>D18</t>
  </si>
  <si>
    <t>Type (status) of worker head</t>
  </si>
  <si>
    <t>D19</t>
  </si>
  <si>
    <t>Type (status) of worker spouse</t>
  </si>
  <si>
    <t>D20</t>
  </si>
  <si>
    <t>Geographic location indicator B</t>
  </si>
  <si>
    <t>D21</t>
  </si>
  <si>
    <t>Marital status of head</t>
  </si>
  <si>
    <t>MARTSP</t>
  </si>
  <si>
    <t>Marital status of spouse</t>
  </si>
  <si>
    <t>D22</t>
  </si>
  <si>
    <t>Tenure (owned/rented housing)</t>
  </si>
  <si>
    <t>D25</t>
  </si>
  <si>
    <t>Disability status of head</t>
  </si>
  <si>
    <t>D26</t>
  </si>
  <si>
    <t>Disability status of spouse</t>
  </si>
  <si>
    <t>D27</t>
  </si>
  <si>
    <t>PSOCRET1</t>
  </si>
  <si>
    <t>PSOCRET2</t>
  </si>
  <si>
    <t>Person basic old-age pension</t>
  </si>
  <si>
    <t>PSOCRET3</t>
  </si>
  <si>
    <t>Person early retirement benefit</t>
  </si>
  <si>
    <t>Person supplementary old-age benefit</t>
  </si>
  <si>
    <t>PSOCRET4</t>
  </si>
  <si>
    <t>Person survivors pension</t>
  </si>
  <si>
    <t>PSOCRETR</t>
  </si>
  <si>
    <t>Person other social retirement income</t>
  </si>
  <si>
    <t>PPRVPEN1</t>
  </si>
  <si>
    <t>PPRVPEN2</t>
  </si>
  <si>
    <t>PPRVPENR</t>
  </si>
  <si>
    <t>Person occupational pensions</t>
  </si>
  <si>
    <t>Person opting-out pensions</t>
  </si>
  <si>
    <t>Person other private pension income</t>
  </si>
  <si>
    <t>PUNEMP1</t>
  </si>
  <si>
    <t>PUNEMP2</t>
  </si>
  <si>
    <t>PUNEMP3</t>
  </si>
  <si>
    <t>PUNEMPR</t>
  </si>
  <si>
    <t>Person unemployment insurance</t>
  </si>
  <si>
    <t>Person training or retraining allowance</t>
  </si>
  <si>
    <t>Person placement or resettlement benefits</t>
  </si>
  <si>
    <t>Person other unemployment benefits</t>
  </si>
  <si>
    <t>PSELF</t>
  </si>
  <si>
    <t>All ECHP income sources are allowed to be missing; LIS variables have been put to missing only when a main source is missing, whereas if tiny extra payments are concerned, missings are treated as zero in order to avoid too big a loss of information.
In Austria the question "did you receive ..." was often answered by "don't know"; in order to minimize the number  of missings, these are treated as NO, or as zero amount.</t>
  </si>
  <si>
    <r>
      <t xml:space="preserve">Original variable descriptives 
</t>
    </r>
    <r>
      <rPr>
        <b/>
        <sz val="8"/>
        <color indexed="10"/>
        <rFont val="Arial"/>
        <family val="2"/>
      </rPr>
      <t>(For income and expenditure variables calculated from more than 1 original variable)
(Monthly amounts have been multiplied by the number of months received)</t>
    </r>
  </si>
  <si>
    <t>Monthly amounts have been multiplied by the number of months received (variables followed by a "y").</t>
  </si>
  <si>
    <t>Person wage imputed</t>
  </si>
  <si>
    <t>0 amount reported, no imputation
1 imputation from net amount from next wave
2 imputation from gross amount from same wave
3 imputation using activity status, (small) part of year in empl.</t>
  </si>
  <si>
    <t>There are 432 cases where wage is stated to be received, but no amout was given. For those cases, LIS tried to impute an amonut using three different methods (see comment for PNWAGE for the methods). This variable records if the wage was imputed and with which method.</t>
  </si>
  <si>
    <t>3 own child
4 step/adopted/foster child
5 sibling
6 step/adopted/foster sibling
7 grand child (including step/adopted/foster)
8 son/daughter in law
9 other relative</t>
  </si>
  <si>
    <t>Missing values (unknown monthly status) and not applicable (not working part-time) = sysmis.</t>
  </si>
  <si>
    <t>If the exact amount of profit is not known, the midpoint of approximate range is used as an approximation (the following original ranges in NC of the Austrian dataset have been used:
up to 75.000 öS per year  = 1
75.000 - 150.000 öS        = 2
150.000 - 225.000 öS      = 3
225.000 - 300.000 öS      = 4
300.000 - 450.000 öS      = 5
450.000 - 750.000 öS      = 6
750.000 - 1,125,000 öS    = 7
1,125,000 - 1,500,000 öS = 8
1,500,000 öS and over   = 9.
In case of loss, this has been imputed to be equal to 10,000.</t>
  </si>
  <si>
    <t>1 agriculture 
2 industry 
3 services 
9 unknown</t>
  </si>
  <si>
    <t>The original variable was collected in NUTS 3 accuracy, but was then aggregated into NUTS 1 for confidentiality reasons.
Original variable recoded from character into numeric.</t>
  </si>
  <si>
    <t>1 East Austria (Burgenland, Niederösterreich, Wien)
2 South Austria (Kärnten, Steiermark)
3 West Austria (Oberösterreich, Salzburg, Tirol, Vorarlberg)</t>
  </si>
  <si>
    <t>This includes the financial support for unemployed following training or professional courses.</t>
  </si>
  <si>
    <r>
      <t>This includes the special support for old-age unemployed of the mining sector and other old-age unemployed (</t>
    </r>
    <r>
      <rPr>
        <i/>
        <sz val="10"/>
        <rFont val="Arial"/>
        <family val="2"/>
      </rPr>
      <t>Sonderunterstutzung</t>
    </r>
    <r>
      <rPr>
        <sz val="10"/>
        <rFont val="Arial"/>
        <family val="2"/>
      </rPr>
      <t>).</t>
    </r>
  </si>
  <si>
    <r>
      <t xml:space="preserve">This includes the main unemployment benefit and related family supplements </t>
    </r>
    <r>
      <rPr>
        <i/>
        <sz val="10"/>
        <rFont val="Arial"/>
        <family val="2"/>
      </rPr>
      <t>(Arbeitslosengeld)</t>
    </r>
    <r>
      <rPr>
        <sz val="10"/>
        <rFont val="Arial"/>
        <family val="2"/>
      </rPr>
      <t>.</t>
    </r>
  </si>
  <si>
    <t>This includes both continued payment of wage/salary by the employer, and sickness benefits from the Sickness Insurance (even in case of employment injury and occupational disease).</t>
  </si>
  <si>
    <t>This only includes the main old-age pension amount, excluding any Nursing allowance, Child Bonus or Compensation supplement (for minimum pension).</t>
  </si>
  <si>
    <r>
      <t xml:space="preserve">This includes erly retirement pension due to length of insurance cover </t>
    </r>
    <r>
      <rPr>
        <i/>
        <sz val="10"/>
        <rFont val="Arial"/>
        <family val="2"/>
      </rPr>
      <t xml:space="preserve">(Frühpension wegen langer Versicherungsdauer) </t>
    </r>
    <r>
      <rPr>
        <sz val="10"/>
        <rFont val="Arial"/>
        <family val="2"/>
      </rPr>
      <t xml:space="preserve">and early retirement pension due to unemployment </t>
    </r>
    <r>
      <rPr>
        <i/>
        <sz val="10"/>
        <rFont val="Arial"/>
        <family val="2"/>
      </rPr>
      <t>(Frühpension wegen Arbeitslosigkeit).</t>
    </r>
  </si>
  <si>
    <r>
      <t>This includes the Transitional pension</t>
    </r>
    <r>
      <rPr>
        <i/>
        <sz val="10"/>
        <rFont val="Arial"/>
        <family val="2"/>
      </rPr>
      <t xml:space="preserve"> (Gleitpension) </t>
    </r>
    <r>
      <rPr>
        <sz val="10"/>
        <rFont val="Arial"/>
        <family val="2"/>
      </rPr>
      <t>and the early pension due to reduced working capacity</t>
    </r>
    <r>
      <rPr>
        <i/>
        <sz val="10"/>
        <rFont val="Arial"/>
        <family val="2"/>
      </rPr>
      <t xml:space="preserve"> (vorzeitige Alterspension wegen geminderter Arbeitsfahigkeit).</t>
    </r>
  </si>
  <si>
    <t>ECHP individual level data (Waves 5 and 6)</t>
  </si>
  <si>
    <r>
      <t xml:space="preserve">V35S5 = sum(iV35S1) over individuals in household,
where iV35S1 = </t>
    </r>
    <r>
      <rPr>
        <i/>
        <sz val="10"/>
        <rFont val="Arial"/>
        <family val="2"/>
      </rPr>
      <t>p053300</t>
    </r>
    <r>
      <rPr>
        <sz val="10"/>
        <rFont val="Arial"/>
        <family val="2"/>
      </rPr>
      <t xml:space="preserve"> if </t>
    </r>
    <r>
      <rPr>
        <i/>
        <sz val="10"/>
        <rFont val="Arial"/>
        <family val="2"/>
      </rPr>
      <t>p053290</t>
    </r>
    <r>
      <rPr>
        <sz val="10"/>
        <rFont val="Arial"/>
        <family val="2"/>
      </rPr>
      <t xml:space="preserve">=1 &amp; </t>
    </r>
    <r>
      <rPr>
        <i/>
        <sz val="10"/>
        <rFont val="Arial"/>
        <family val="2"/>
      </rPr>
      <t>p053310</t>
    </r>
    <r>
      <rPr>
        <sz val="10"/>
        <rFont val="Arial"/>
        <family val="2"/>
      </rPr>
      <t xml:space="preserve">=5,
and where </t>
    </r>
    <r>
      <rPr>
        <i/>
        <sz val="10"/>
        <rFont val="Arial"/>
        <family val="2"/>
      </rPr>
      <t>p053290</t>
    </r>
    <r>
      <rPr>
        <sz val="10"/>
        <rFont val="Arial"/>
        <family val="2"/>
      </rPr>
      <t xml:space="preserve"> = did you receive financial support or maintenance from relatives, friends, or others outside your household? [1: yes] </t>
    </r>
    <r>
      <rPr>
        <i/>
        <sz val="10"/>
        <rFont val="Arial"/>
        <family val="2"/>
      </rPr>
      <t>(V696/V699/V702 - haben Sie persönlich im Jahr 1997 Unterhaltszahlungen des ehemaligen Partners an Sie / Unterhaltstszahlungen des getrennt lebenden Elternteils an Irh Kind / irgendeine finanzielle Zuwendung von Privatpersonen außerhalb Ihres Haushalts erhalten, beispielsweise von Verwandten oder Freunden erhalten?),
p053300</t>
    </r>
    <r>
      <rPr>
        <sz val="10"/>
        <rFont val="Arial"/>
        <family val="2"/>
      </rPr>
      <t xml:space="preserve"> = total amount or lumpsum in NC </t>
    </r>
    <r>
      <rPr>
        <i/>
        <sz val="10"/>
        <rFont val="Arial"/>
        <family val="2"/>
      </rPr>
      <t>(V697/V700 -  Durchschnittsbetrag pro Monat, V698/V701 - Monatsanzahl, V703 - wie hoch war diese Unterstützung im Jahr 1997?)</t>
    </r>
    <r>
      <rPr>
        <sz val="10"/>
        <rFont val="Arial"/>
        <family val="2"/>
      </rPr>
      <t xml:space="preserve">,
</t>
    </r>
    <r>
      <rPr>
        <i/>
        <sz val="10"/>
        <rFont val="Arial"/>
        <family val="2"/>
      </rPr>
      <t>p053310</t>
    </r>
    <r>
      <rPr>
        <sz val="10"/>
        <rFont val="Arial"/>
        <family val="2"/>
      </rPr>
      <t xml:space="preserve"> = who was the provider of this support [5: unrelated person] </t>
    </r>
    <r>
      <rPr>
        <i/>
        <sz val="10"/>
        <rFont val="Arial"/>
        <family val="2"/>
      </rPr>
      <t>(V704 - durch wen wurde diese Unterstützung hauptsächlich geleistet?)</t>
    </r>
    <r>
      <rPr>
        <sz val="10"/>
        <rFont val="Arial"/>
        <family val="2"/>
      </rPr>
      <t>.</t>
    </r>
  </si>
  <si>
    <r>
      <t xml:space="preserve">V36 = sum(iV36) over individuals in household,
where iV36 = </t>
    </r>
    <r>
      <rPr>
        <i/>
        <sz val="10"/>
        <rFont val="Arial"/>
        <family val="2"/>
      </rPr>
      <t>p053380</t>
    </r>
    <r>
      <rPr>
        <sz val="10"/>
        <rFont val="Arial"/>
        <family val="2"/>
      </rPr>
      <t xml:space="preserve"> if </t>
    </r>
    <r>
      <rPr>
        <i/>
        <sz val="10"/>
        <rFont val="Arial"/>
        <family val="2"/>
      </rPr>
      <t>p053370</t>
    </r>
    <r>
      <rPr>
        <sz val="10"/>
        <rFont val="Arial"/>
        <family val="2"/>
      </rPr>
      <t xml:space="preserve">=1,
and where </t>
    </r>
    <r>
      <rPr>
        <i/>
        <sz val="10"/>
        <rFont val="Arial"/>
        <family val="2"/>
      </rPr>
      <t>p053370</t>
    </r>
    <r>
      <rPr>
        <sz val="10"/>
        <rFont val="Arial"/>
        <family val="2"/>
      </rPr>
      <t xml:space="preserve"> = did you receive any reimbursement for income tax paid in previous years? [1: yes] </t>
    </r>
    <r>
      <rPr>
        <i/>
        <sz val="10"/>
        <rFont val="Arial"/>
        <family val="2"/>
      </rPr>
      <t>(V705 - haben Sie 1997 Rückerstattungen für in früheren Jahren bezahlte Einkommenssteuer erhalten oder haben Sie Nachzahlungen für Vorjahre leisten müssen?)</t>
    </r>
    <r>
      <rPr>
        <sz val="10"/>
        <rFont val="Arial"/>
        <family val="2"/>
      </rPr>
      <t xml:space="preserve">,
</t>
    </r>
    <r>
      <rPr>
        <i/>
        <sz val="10"/>
        <rFont val="Arial"/>
        <family val="2"/>
      </rPr>
      <t>p053380</t>
    </r>
    <r>
      <rPr>
        <sz val="10"/>
        <rFont val="Arial"/>
        <family val="2"/>
      </rPr>
      <t xml:space="preserve"> = amount of reimbursement received during 1997 in NC </t>
    </r>
    <r>
      <rPr>
        <i/>
        <sz val="10"/>
        <rFont val="Arial"/>
        <family val="2"/>
      </rPr>
      <t>(V706 - wie hoch war der rückerstattete Betrag?)</t>
    </r>
    <r>
      <rPr>
        <sz val="10"/>
        <rFont val="Arial"/>
        <family val="2"/>
      </rPr>
      <t>.</t>
    </r>
  </si>
  <si>
    <r>
      <t>V26S2 = [</t>
    </r>
    <r>
      <rPr>
        <i/>
        <sz val="10"/>
        <rFont val="Arial"/>
        <family val="2"/>
      </rPr>
      <t>h050420*h050430</t>
    </r>
    <r>
      <rPr>
        <sz val="10"/>
        <rFont val="Arial"/>
        <family val="2"/>
      </rPr>
      <t xml:space="preserve"> (if </t>
    </r>
    <r>
      <rPr>
        <i/>
        <sz val="10"/>
        <rFont val="Arial"/>
        <family val="2"/>
      </rPr>
      <t>h050430</t>
    </r>
    <r>
      <rPr>
        <sz val="10"/>
        <rFont val="Arial"/>
        <family val="2"/>
      </rPr>
      <t xml:space="preserve">&lt;=14) + </t>
    </r>
    <r>
      <rPr>
        <i/>
        <sz val="10"/>
        <rFont val="Arial"/>
        <family val="2"/>
      </rPr>
      <t>h050420</t>
    </r>
    <r>
      <rPr>
        <sz val="10"/>
        <rFont val="Arial"/>
        <family val="2"/>
      </rPr>
      <t xml:space="preserve"> (if </t>
    </r>
    <r>
      <rPr>
        <i/>
        <sz val="10"/>
        <rFont val="Arial"/>
        <family val="2"/>
      </rPr>
      <t>h050430</t>
    </r>
    <r>
      <rPr>
        <sz val="10"/>
        <rFont val="Arial"/>
        <family val="2"/>
      </rPr>
      <t xml:space="preserve">=97)] </t>
    </r>
    <r>
      <rPr>
        <b/>
        <sz val="10"/>
        <rFont val="Arial"/>
        <family val="2"/>
      </rPr>
      <t xml:space="preserve">if </t>
    </r>
    <r>
      <rPr>
        <b/>
        <i/>
        <sz val="10"/>
        <rFont val="Arial"/>
        <family val="2"/>
      </rPr>
      <t>h050410</t>
    </r>
    <r>
      <rPr>
        <b/>
        <sz val="10"/>
        <rFont val="Arial"/>
        <family val="2"/>
      </rPr>
      <t>=1</t>
    </r>
    <r>
      <rPr>
        <sz val="10"/>
        <rFont val="Arial"/>
        <family val="2"/>
      </rPr>
      <t xml:space="preserve">,
where </t>
    </r>
    <r>
      <rPr>
        <i/>
        <sz val="10"/>
        <rFont val="Arial"/>
        <family val="2"/>
      </rPr>
      <t>h050410</t>
    </r>
    <r>
      <rPr>
        <sz val="10"/>
        <rFont val="Arial"/>
        <family val="2"/>
      </rPr>
      <t xml:space="preserve"> = are you currently receiving any housing allowance? [1: yes] </t>
    </r>
    <r>
      <rPr>
        <i/>
        <sz val="10"/>
        <rFont val="Arial"/>
        <family val="2"/>
      </rPr>
      <t>(V40/V53/V56/V59/V62 - hat Ihr Haushalt inm Jahr 1997 Annuitätenzuschüsse/Wohnbeihilfe/Mietzinsbeihilfe/Mietbeihilfe/sonstige Beihilfen erhalten?)</t>
    </r>
    <r>
      <rPr>
        <sz val="10"/>
        <rFont val="Arial"/>
        <family val="2"/>
      </rPr>
      <t xml:space="preserve">,
</t>
    </r>
    <r>
      <rPr>
        <i/>
        <sz val="10"/>
        <rFont val="Arial"/>
        <family val="2"/>
      </rPr>
      <t>h050420</t>
    </r>
    <r>
      <rPr>
        <sz val="10"/>
        <rFont val="Arial"/>
        <family val="2"/>
      </rPr>
      <t xml:space="preserve"> = what is the monthly amouint of housing allowance in NC? </t>
    </r>
    <r>
      <rPr>
        <i/>
        <sz val="10"/>
        <rFont val="Arial"/>
        <family val="2"/>
      </rPr>
      <t>(V41/V54/V57/V60/V63) - wieviel 1997?)</t>
    </r>
    <r>
      <rPr>
        <sz val="10"/>
        <rFont val="Arial"/>
        <family val="2"/>
      </rPr>
      <t xml:space="preserve">,
</t>
    </r>
    <r>
      <rPr>
        <i/>
        <sz val="10"/>
        <rFont val="Arial"/>
        <family val="2"/>
      </rPr>
      <t>h050430</t>
    </r>
    <r>
      <rPr>
        <sz val="10"/>
        <rFont val="Arial"/>
        <family val="2"/>
      </rPr>
      <t xml:space="preserve"> = thinking back of 1997, for how many months did you receive this allowance? </t>
    </r>
    <r>
      <rPr>
        <i/>
        <sz val="10"/>
        <rFont val="Arial"/>
        <family val="2"/>
      </rPr>
      <t>(V55/V58/V61/V64 - für wieviele Monate?)</t>
    </r>
    <r>
      <rPr>
        <sz val="10"/>
        <rFont val="Arial"/>
        <family val="2"/>
      </rPr>
      <t>.</t>
    </r>
  </si>
  <si>
    <r>
      <t xml:space="preserve">In the Austrian dataset variables </t>
    </r>
    <r>
      <rPr>
        <i/>
        <sz val="10"/>
        <rFont val="Arial"/>
        <family val="2"/>
      </rPr>
      <t>p053330</t>
    </r>
    <r>
      <rPr>
        <sz val="10"/>
        <rFont val="Arial"/>
        <family val="2"/>
      </rPr>
      <t xml:space="preserve"> to </t>
    </r>
    <r>
      <rPr>
        <i/>
        <sz val="10"/>
        <rFont val="Arial"/>
        <family val="2"/>
      </rPr>
      <t>p053350</t>
    </r>
    <r>
      <rPr>
        <sz val="10"/>
        <rFont val="Arial"/>
        <family val="2"/>
      </rPr>
      <t xml:space="preserve"> referring to income from capitaI are derived from the following original variables: 
</t>
    </r>
    <r>
      <rPr>
        <i/>
        <sz val="10"/>
        <rFont val="Arial"/>
        <family val="2"/>
      </rPr>
      <t>V709/V712/V716/V720/V723/V726/V729</t>
    </r>
    <r>
      <rPr>
        <sz val="10"/>
        <rFont val="Arial"/>
        <family val="2"/>
      </rPr>
      <t>: Einkünfte, nach Abzug der Kapitalertragssteuer aus Sparbüchern / Prämiensparen / Bausparen / Lebensversicherung (Er- und Ableben-) / Pfand- und Kommunalbriefe / Anleihen/Aktien / Sonstiges.
All amounts in the Austrian datasets are given after tax (</t>
    </r>
    <r>
      <rPr>
        <i/>
        <sz val="10"/>
        <rFont val="Arial"/>
        <family val="2"/>
      </rPr>
      <t>p053350</t>
    </r>
    <r>
      <rPr>
        <sz val="10"/>
        <rFont val="Arial"/>
        <family val="2"/>
      </rPr>
      <t xml:space="preserve">=2).
If the exact amount of income from capital or investment or rental income is not known, the midpoint of approximate range is used as an approximation for all income sources listed above taken together; the following original ranges in NC of the Austrian dataset have been used: 
up to 15.000 öS       = 1
15.000 - 45.000 öS   = 2
45.000 - 75.000 öS   = 3
75.000 - 150.000 öS = 4
above 150.000 öS     = 5.
In case of loss, this has been imputed to be equal to 1,000.
Rental income is estimated after deducting costs such as mortgage, repairs, maintenance and insurance and before tax. </t>
    </r>
  </si>
  <si>
    <t xml:space="preserve">6 youngest child
7 2nd youngest child
8 3rd youngest child
61 4th youngest child
62 5th youngest child </t>
  </si>
  <si>
    <r>
      <t>V18 = sum(iV18) over individuals in household,
where iV18 = [</t>
    </r>
    <r>
      <rPr>
        <i/>
        <sz val="10"/>
        <rFont val="Arial"/>
        <family val="2"/>
      </rPr>
      <t>p053170*p053180</t>
    </r>
    <r>
      <rPr>
        <sz val="10"/>
        <rFont val="Arial"/>
        <family val="2"/>
      </rPr>
      <t xml:space="preserve"> (if </t>
    </r>
    <r>
      <rPr>
        <i/>
        <sz val="10"/>
        <rFont val="Arial"/>
        <family val="2"/>
      </rPr>
      <t>p053180</t>
    </r>
    <r>
      <rPr>
        <sz val="10"/>
        <rFont val="Arial"/>
        <family val="2"/>
      </rPr>
      <t xml:space="preserve">&lt;=14) + </t>
    </r>
    <r>
      <rPr>
        <i/>
        <sz val="10"/>
        <rFont val="Arial"/>
        <family val="2"/>
      </rPr>
      <t>p053170</t>
    </r>
    <r>
      <rPr>
        <sz val="10"/>
        <rFont val="Arial"/>
        <family val="2"/>
      </rPr>
      <t xml:space="preserve"> (if </t>
    </r>
    <r>
      <rPr>
        <i/>
        <sz val="10"/>
        <rFont val="Arial"/>
        <family val="2"/>
      </rPr>
      <t>p053180</t>
    </r>
    <r>
      <rPr>
        <sz val="10"/>
        <rFont val="Arial"/>
        <family val="2"/>
      </rPr>
      <t xml:space="preserve">=97)] </t>
    </r>
    <r>
      <rPr>
        <b/>
        <sz val="10"/>
        <rFont val="Arial"/>
        <family val="2"/>
      </rPr>
      <t xml:space="preserve">if </t>
    </r>
    <r>
      <rPr>
        <b/>
        <i/>
        <sz val="10"/>
        <rFont val="Arial"/>
        <family val="2"/>
      </rPr>
      <t>p053160</t>
    </r>
    <r>
      <rPr>
        <b/>
        <sz val="10"/>
        <rFont val="Arial"/>
        <family val="2"/>
      </rPr>
      <t>=1</t>
    </r>
    <r>
      <rPr>
        <sz val="10"/>
        <rFont val="Arial"/>
        <family val="2"/>
      </rPr>
      <t xml:space="preserve"> + [</t>
    </r>
    <r>
      <rPr>
        <i/>
        <sz val="10"/>
        <rFont val="Arial"/>
        <family val="2"/>
      </rPr>
      <t>p053200*p053210</t>
    </r>
    <r>
      <rPr>
        <sz val="10"/>
        <rFont val="Arial"/>
        <family val="2"/>
      </rPr>
      <t xml:space="preserve"> (if </t>
    </r>
    <r>
      <rPr>
        <i/>
        <sz val="10"/>
        <rFont val="Arial"/>
        <family val="2"/>
      </rPr>
      <t>p053210</t>
    </r>
    <r>
      <rPr>
        <sz val="10"/>
        <rFont val="Arial"/>
        <family val="2"/>
      </rPr>
      <t xml:space="preserve">&lt;=14) + </t>
    </r>
    <r>
      <rPr>
        <i/>
        <sz val="10"/>
        <rFont val="Arial"/>
        <family val="2"/>
      </rPr>
      <t>p053200</t>
    </r>
    <r>
      <rPr>
        <sz val="10"/>
        <rFont val="Arial"/>
        <family val="2"/>
      </rPr>
      <t xml:space="preserve"> (if </t>
    </r>
    <r>
      <rPr>
        <i/>
        <sz val="10"/>
        <rFont val="Arial"/>
        <family val="2"/>
      </rPr>
      <t>p053210</t>
    </r>
    <r>
      <rPr>
        <sz val="10"/>
        <rFont val="Arial"/>
        <family val="2"/>
      </rPr>
      <t xml:space="preserve">=97)] </t>
    </r>
    <r>
      <rPr>
        <b/>
        <sz val="10"/>
        <rFont val="Arial"/>
        <family val="2"/>
      </rPr>
      <t xml:space="preserve">if </t>
    </r>
    <r>
      <rPr>
        <b/>
        <i/>
        <sz val="10"/>
        <rFont val="Arial"/>
        <family val="2"/>
      </rPr>
      <t>p053190</t>
    </r>
    <r>
      <rPr>
        <b/>
        <sz val="10"/>
        <rFont val="Arial"/>
        <family val="2"/>
      </rPr>
      <t xml:space="preserve">=1 </t>
    </r>
    <r>
      <rPr>
        <sz val="10"/>
        <rFont val="Arial"/>
        <family val="2"/>
      </rPr>
      <t>+ [</t>
    </r>
    <r>
      <rPr>
        <i/>
        <sz val="10"/>
        <rFont val="Arial"/>
        <family val="2"/>
      </rPr>
      <t>p052890*p052900</t>
    </r>
    <r>
      <rPr>
        <sz val="10"/>
        <rFont val="Arial"/>
        <family val="2"/>
      </rPr>
      <t xml:space="preserve"> (if </t>
    </r>
    <r>
      <rPr>
        <i/>
        <sz val="10"/>
        <rFont val="Arial"/>
        <family val="2"/>
      </rPr>
      <t>p052900</t>
    </r>
    <r>
      <rPr>
        <sz val="10"/>
        <rFont val="Arial"/>
        <family val="2"/>
      </rPr>
      <t xml:space="preserve">&lt;=14) + </t>
    </r>
    <r>
      <rPr>
        <i/>
        <sz val="10"/>
        <rFont val="Arial"/>
        <family val="2"/>
      </rPr>
      <t>p052890</t>
    </r>
    <r>
      <rPr>
        <sz val="10"/>
        <rFont val="Arial"/>
        <family val="2"/>
      </rPr>
      <t xml:space="preserve"> (if </t>
    </r>
    <r>
      <rPr>
        <i/>
        <sz val="10"/>
        <rFont val="Arial"/>
        <family val="2"/>
      </rPr>
      <t>p052900</t>
    </r>
    <r>
      <rPr>
        <sz val="10"/>
        <rFont val="Arial"/>
        <family val="2"/>
      </rPr>
      <t xml:space="preserve">=99)] </t>
    </r>
    <r>
      <rPr>
        <b/>
        <sz val="10"/>
        <rFont val="Arial"/>
        <family val="2"/>
      </rPr>
      <t xml:space="preserve">if </t>
    </r>
    <r>
      <rPr>
        <b/>
        <i/>
        <sz val="10"/>
        <rFont val="Arial"/>
        <family val="2"/>
      </rPr>
      <t>p052880</t>
    </r>
    <r>
      <rPr>
        <b/>
        <sz val="10"/>
        <rFont val="Arial"/>
        <family val="2"/>
      </rPr>
      <t>=1</t>
    </r>
    <r>
      <rPr>
        <sz val="10"/>
        <rFont val="Arial"/>
        <family val="2"/>
      </rPr>
      <t xml:space="preserve">,
and where </t>
    </r>
    <r>
      <rPr>
        <i/>
        <sz val="10"/>
        <rFont val="Arial"/>
        <family val="2"/>
      </rPr>
      <t>p053160</t>
    </r>
    <r>
      <rPr>
        <sz val="10"/>
        <rFont val="Arial"/>
        <family val="2"/>
      </rPr>
      <t xml:space="preserve"> = did you receive invalidity pension? [1: yes] </t>
    </r>
    <r>
      <rPr>
        <i/>
        <sz val="10"/>
        <rFont val="Arial"/>
        <family val="2"/>
      </rPr>
      <t>(V676/V679 - haben Sie persönlich im Jahr 1997 Beschädigtenrente (Kriegsopferversorgung) / Invaliditätspension erhalten?)</t>
    </r>
    <r>
      <rPr>
        <sz val="10"/>
        <rFont val="Arial"/>
        <family val="2"/>
      </rPr>
      <t xml:space="preserve">,
</t>
    </r>
    <r>
      <rPr>
        <i/>
        <sz val="10"/>
        <rFont val="Arial"/>
        <family val="2"/>
      </rPr>
      <t>p053170</t>
    </r>
    <r>
      <rPr>
        <sz val="10"/>
        <rFont val="Arial"/>
        <family val="2"/>
      </rPr>
      <t xml:space="preserve"> = average monthly amount or lumpsum in NC </t>
    </r>
    <r>
      <rPr>
        <i/>
        <sz val="10"/>
        <rFont val="Arial"/>
        <family val="2"/>
      </rPr>
      <t>(V677/V680 -  Durchschnittsbetrag pro Monat)</t>
    </r>
    <r>
      <rPr>
        <sz val="10"/>
        <rFont val="Arial"/>
        <family val="2"/>
      </rPr>
      <t xml:space="preserve">,
</t>
    </r>
    <r>
      <rPr>
        <i/>
        <sz val="10"/>
        <rFont val="Arial"/>
        <family val="2"/>
      </rPr>
      <t>p053180</t>
    </r>
    <r>
      <rPr>
        <sz val="10"/>
        <rFont val="Arial"/>
        <family val="2"/>
      </rPr>
      <t xml:space="preserve"> = for how many months received during 1997 </t>
    </r>
    <r>
      <rPr>
        <i/>
        <sz val="10"/>
        <rFont val="Arial"/>
        <family val="2"/>
      </rPr>
      <t>(V678/V681 - Monatsanzahl)</t>
    </r>
    <r>
      <rPr>
        <sz val="10"/>
        <rFont val="Arial"/>
        <family val="2"/>
      </rPr>
      <t xml:space="preserve">,
</t>
    </r>
    <r>
      <rPr>
        <i/>
        <sz val="10"/>
        <rFont val="Arial"/>
        <family val="2"/>
      </rPr>
      <t>p053190</t>
    </r>
    <r>
      <rPr>
        <sz val="10"/>
        <rFont val="Arial"/>
        <family val="2"/>
      </rPr>
      <t xml:space="preserve"> = did you receive other invalidity benefits? [1: yes] </t>
    </r>
    <r>
      <rPr>
        <i/>
        <sz val="10"/>
        <rFont val="Arial"/>
        <family val="2"/>
      </rPr>
      <t>(V682 - haben Sie persönlich im Jahr 1997 sonstige Unterstutzung aufgrund von Krankenheit oder Invalidität erhalten?)</t>
    </r>
    <r>
      <rPr>
        <sz val="10"/>
        <rFont val="Arial"/>
        <family val="2"/>
      </rPr>
      <t xml:space="preserve">,
</t>
    </r>
    <r>
      <rPr>
        <i/>
        <sz val="10"/>
        <rFont val="Arial"/>
        <family val="2"/>
      </rPr>
      <t>p053200</t>
    </r>
    <r>
      <rPr>
        <sz val="10"/>
        <rFont val="Arial"/>
        <family val="2"/>
      </rPr>
      <t xml:space="preserve"> = average monthly amount or lumpsum in NC </t>
    </r>
    <r>
      <rPr>
        <i/>
        <sz val="10"/>
        <rFont val="Arial"/>
        <family val="2"/>
      </rPr>
      <t>(V683 Durchschnittsbetrag pro Monat)</t>
    </r>
    <r>
      <rPr>
        <sz val="10"/>
        <rFont val="Arial"/>
        <family val="2"/>
      </rPr>
      <t xml:space="preserve">,
</t>
    </r>
    <r>
      <rPr>
        <i/>
        <sz val="10"/>
        <rFont val="Arial"/>
        <family val="2"/>
      </rPr>
      <t>p053210</t>
    </r>
    <r>
      <rPr>
        <sz val="10"/>
        <rFont val="Arial"/>
        <family val="2"/>
      </rPr>
      <t xml:space="preserve"> = for how many months received during 1997 </t>
    </r>
    <r>
      <rPr>
        <i/>
        <sz val="10"/>
        <rFont val="Arial"/>
        <family val="2"/>
      </rPr>
      <t xml:space="preserve">(V684 - Monatsanzahl),
p052880 = </t>
    </r>
    <r>
      <rPr>
        <sz val="10"/>
        <rFont val="Arial"/>
        <family val="2"/>
      </rPr>
      <t xml:space="preserve">did you receive allowance for care of invalid dependants? [1: yes] </t>
    </r>
    <r>
      <rPr>
        <i/>
        <sz val="10"/>
        <rFont val="Arial"/>
        <family val="2"/>
      </rPr>
      <t xml:space="preserve">(V736 - erhalten Sie als anspruchsberechtigte Person Pflegegeld von einer öffentlichen Institution?),
p052890 = </t>
    </r>
    <r>
      <rPr>
        <sz val="10"/>
        <rFont val="Arial"/>
        <family val="2"/>
      </rPr>
      <t>average monthly amount or lumpsum in NC</t>
    </r>
    <r>
      <rPr>
        <i/>
        <sz val="10"/>
        <rFont val="Arial"/>
        <family val="2"/>
      </rPr>
      <t xml:space="preserve"> (V737 - wieviel erhalten Sie monatlich?),
p052900 </t>
    </r>
    <r>
      <rPr>
        <sz val="10"/>
        <rFont val="Arial"/>
        <family val="2"/>
      </rPr>
      <t>= for how many months received during 1997 (always equal to 99).</t>
    </r>
  </si>
  <si>
    <r>
      <t xml:space="preserve">Variable </t>
    </r>
    <r>
      <rPr>
        <i/>
        <sz val="10"/>
        <rFont val="Arial"/>
        <family val="2"/>
      </rPr>
      <t>p053170</t>
    </r>
    <r>
      <rPr>
        <sz val="10"/>
        <rFont val="Arial"/>
        <family val="2"/>
      </rPr>
      <t xml:space="preserve"> includes the Invalidity pension (</t>
    </r>
    <r>
      <rPr>
        <i/>
        <sz val="10"/>
        <rFont val="Arial"/>
        <family val="2"/>
      </rPr>
      <t>Invaliditätspension</t>
    </r>
    <r>
      <rPr>
        <sz val="10"/>
        <rFont val="Arial"/>
        <family val="2"/>
      </rPr>
      <t xml:space="preserve"> - only the main pension amount, excluding any Child Bonus or Compensation supplement for minimum pension), and the War victims' pension </t>
    </r>
    <r>
      <rPr>
        <i/>
        <sz val="10"/>
        <rFont val="Arial"/>
        <family val="2"/>
      </rPr>
      <t xml:space="preserve">(Beschädigtenrente der Kriegsopferversorgung).
</t>
    </r>
    <r>
      <rPr>
        <sz val="10"/>
        <rFont val="Arial"/>
        <family val="2"/>
      </rPr>
      <t xml:space="preserve">Variable </t>
    </r>
    <r>
      <rPr>
        <i/>
        <sz val="10"/>
        <rFont val="Arial"/>
        <family val="2"/>
      </rPr>
      <t>p053200</t>
    </r>
    <r>
      <rPr>
        <sz val="10"/>
        <rFont val="Arial"/>
        <family val="2"/>
      </rPr>
      <t xml:space="preserve"> includes military accident victims' and crime victim's pensions </t>
    </r>
    <r>
      <rPr>
        <i/>
        <sz val="10"/>
        <rFont val="Arial"/>
        <family val="2"/>
      </rPr>
      <t>(Beschädigtenrente der Heereversorgung und der Opferfürsorg)</t>
    </r>
    <r>
      <rPr>
        <sz val="10"/>
        <rFont val="Arial"/>
        <family val="2"/>
      </rPr>
      <t xml:space="preserve">, Bad inoculation benefit </t>
    </r>
    <r>
      <rPr>
        <i/>
        <sz val="10"/>
        <rFont val="Arial"/>
        <family val="2"/>
      </rPr>
      <t>(Impfschadengestz)</t>
    </r>
    <r>
      <rPr>
        <sz val="10"/>
        <rFont val="Arial"/>
        <family val="2"/>
      </rPr>
      <t xml:space="preserve">, Convalescence benefit </t>
    </r>
    <r>
      <rPr>
        <i/>
        <sz val="10"/>
        <rFont val="Arial"/>
        <family val="2"/>
      </rPr>
      <t>(Familien- und Taggeld)</t>
    </r>
    <r>
      <rPr>
        <sz val="10"/>
        <rFont val="Arial"/>
        <family val="2"/>
      </rPr>
      <t xml:space="preserve"> and Negligent accident benefit </t>
    </r>
    <r>
      <rPr>
        <i/>
        <sz val="10"/>
        <rFont val="Arial"/>
        <family val="2"/>
      </rPr>
      <t>(Integritätsabgeltung)</t>
    </r>
    <r>
      <rPr>
        <sz val="10"/>
        <rFont val="Arial"/>
        <family val="2"/>
      </rPr>
      <t xml:space="preserve">.
Variable </t>
    </r>
    <r>
      <rPr>
        <i/>
        <sz val="10"/>
        <rFont val="Arial"/>
        <family val="2"/>
      </rPr>
      <t xml:space="preserve">p05289 </t>
    </r>
    <r>
      <rPr>
        <sz val="10"/>
        <rFont val="Arial"/>
        <family val="2"/>
      </rPr>
      <t xml:space="preserve">(contrarily to the ECHP english label) includes the Nursing allowance (Pflegegeld); for all 184 persons receiving this benefit, the number of months is unknown (99); this seems like a systematic error, and was treated as lumpsum. </t>
    </r>
  </si>
  <si>
    <t>Monthly amounts have been multiplied by 12 (variables followed by a "y").</t>
  </si>
  <si>
    <t>Accident Pay</t>
  </si>
  <si>
    <t>V18</t>
  </si>
  <si>
    <t>Disability Pay</t>
  </si>
  <si>
    <t>V19</t>
  </si>
  <si>
    <t>Social Retirement Benefits</t>
  </si>
  <si>
    <t>V19S1</t>
  </si>
  <si>
    <t>Basic old age benefit</t>
  </si>
  <si>
    <t>V19S2</t>
  </si>
  <si>
    <t>Supplementary old age benefit</t>
  </si>
  <si>
    <t>V19S3</t>
  </si>
  <si>
    <t>Early retirement benefit</t>
  </si>
  <si>
    <t>V19S4</t>
  </si>
  <si>
    <t>Survivor's pensions</t>
  </si>
  <si>
    <t>V19SR</t>
  </si>
  <si>
    <t>Other social retirement not included inV19S1-V19S4</t>
  </si>
  <si>
    <t>V20</t>
  </si>
  <si>
    <t>Family or Child Allowance</t>
  </si>
  <si>
    <t>V20S1</t>
  </si>
  <si>
    <t>Child allowance</t>
  </si>
  <si>
    <t>V20S2</t>
  </si>
  <si>
    <t>Advance maintenance (single parents pgm)</t>
  </si>
  <si>
    <t>V20S3</t>
  </si>
  <si>
    <t>Orphan's pension allowance</t>
  </si>
  <si>
    <t>V20SR</t>
  </si>
  <si>
    <t>Other child allowance amounts</t>
  </si>
  <si>
    <t>V21</t>
  </si>
  <si>
    <t>Unemployment Compensation</t>
  </si>
  <si>
    <t>V21S1</t>
  </si>
  <si>
    <t>Unemployment insurance</t>
  </si>
  <si>
    <t>V21S2</t>
  </si>
  <si>
    <t>Training or retraining allowance</t>
  </si>
  <si>
    <t>V21S3</t>
  </si>
  <si>
    <t>Placement/resettlement benefits</t>
  </si>
  <si>
    <t>V21SR</t>
  </si>
  <si>
    <t>Other unemployment benefits</t>
  </si>
  <si>
    <t>V22</t>
  </si>
  <si>
    <t>Maternity Allowances</t>
  </si>
  <si>
    <t>V22S1</t>
  </si>
  <si>
    <t>Pay replacement</t>
  </si>
  <si>
    <t>V22S2</t>
  </si>
  <si>
    <t>Birth premium</t>
  </si>
  <si>
    <t>Other maternity/paternity benefits</t>
  </si>
  <si>
    <t>V23</t>
  </si>
  <si>
    <t xml:space="preserve">Military/Vet/War Benefits </t>
  </si>
  <si>
    <t>V24</t>
  </si>
  <si>
    <t>Other Social Insurance</t>
  </si>
  <si>
    <t>V24S1</t>
  </si>
  <si>
    <t>Invalid care premium</t>
  </si>
  <si>
    <t>V24S2</t>
  </si>
  <si>
    <t>Non means-tested student premium</t>
  </si>
  <si>
    <t>V24SR</t>
  </si>
  <si>
    <t>Other social benefits</t>
  </si>
  <si>
    <t>V25</t>
  </si>
  <si>
    <t>Means-Tested Cash Benefits</t>
  </si>
  <si>
    <t>V25S1</t>
  </si>
  <si>
    <t>Social assistance</t>
  </si>
  <si>
    <t>V25S2</t>
  </si>
  <si>
    <t>Old age assistance</t>
  </si>
  <si>
    <t>V25S3</t>
  </si>
  <si>
    <t>Unemployment assistance</t>
  </si>
  <si>
    <t>V25S4</t>
  </si>
  <si>
    <t>Unmarried mother's allowance</t>
  </si>
  <si>
    <t>V25SR</t>
  </si>
  <si>
    <t>Other means-tested allowance</t>
  </si>
  <si>
    <t>V26</t>
  </si>
  <si>
    <t xml:space="preserve">All Near-Cash Benefits </t>
  </si>
  <si>
    <t>V26S1</t>
  </si>
  <si>
    <t>Near cash food benefits</t>
  </si>
  <si>
    <t>V26S2</t>
  </si>
  <si>
    <t>Near cash housing benefits</t>
  </si>
  <si>
    <t>V26S3</t>
  </si>
  <si>
    <t>Near cash medical benefits</t>
  </si>
  <si>
    <t>V26S4</t>
  </si>
  <si>
    <t>Near cash heating benefits</t>
  </si>
  <si>
    <t>V26S5</t>
  </si>
  <si>
    <t>Near cash education benefits</t>
  </si>
  <si>
    <t>V26SR</t>
  </si>
  <si>
    <t>Other near cash means-tested benefits</t>
  </si>
  <si>
    <t>V27</t>
  </si>
  <si>
    <t>V28</t>
  </si>
  <si>
    <t>V29</t>
  </si>
  <si>
    <t>V30</t>
  </si>
  <si>
    <t>V31</t>
  </si>
  <si>
    <t>V31A</t>
  </si>
  <si>
    <t>V32</t>
  </si>
  <si>
    <t>Private Pensions</t>
  </si>
  <si>
    <t>V32S1</t>
  </si>
  <si>
    <t>Occupational pensions</t>
  </si>
  <si>
    <t>V32S2</t>
  </si>
  <si>
    <t>Opting out pensions</t>
  </si>
  <si>
    <t>V32SR</t>
  </si>
  <si>
    <t>Other private pension income</t>
  </si>
  <si>
    <t>V33</t>
  </si>
  <si>
    <t>Public Sector Pensions</t>
  </si>
  <si>
    <t>V34</t>
  </si>
  <si>
    <t xml:space="preserve">Alimony or Child Support </t>
  </si>
  <si>
    <t>V34X</t>
  </si>
  <si>
    <t>Alimony/child support paid</t>
  </si>
  <si>
    <t>V35</t>
  </si>
  <si>
    <t>Other Regular Private Income</t>
  </si>
  <si>
    <t>V35S1</t>
  </si>
  <si>
    <t>Regular transfers from relatives</t>
  </si>
  <si>
    <t>V35S2</t>
  </si>
  <si>
    <t>Reg.transfers from private charitable organ.</t>
  </si>
  <si>
    <t>V35SR</t>
  </si>
  <si>
    <t>Other regular private income</t>
  </si>
  <si>
    <t>V36</t>
  </si>
  <si>
    <t>Other Cash Income</t>
  </si>
  <si>
    <t>V37</t>
  </si>
  <si>
    <t>Realized Lump Sum Income</t>
  </si>
  <si>
    <t>V37S1</t>
  </si>
  <si>
    <t>Capital gains and losses</t>
  </si>
  <si>
    <t>V37SR</t>
  </si>
  <si>
    <t>Other lump sum income</t>
  </si>
  <si>
    <t>V39</t>
  </si>
  <si>
    <t>Gross wage/salary of head</t>
  </si>
  <si>
    <t>V39NET</t>
  </si>
  <si>
    <t>Net wage/salary of head</t>
  </si>
  <si>
    <t>V40</t>
  </si>
  <si>
    <t>D27 = sum(iD27) over individuals,
where iD27=1 if (PAGE&lt;18 &amp; PREL~=1 or 2 &amp; PMART=1 or missing), otherwise iD27=0.</t>
  </si>
  <si>
    <t>V32 = V32S1 + V32SR.</t>
  </si>
  <si>
    <t>Missing and not applicable values have been excluded</t>
  </si>
  <si>
    <t>Unweighted</t>
  </si>
  <si>
    <t>Value of non-cash child care benefits</t>
  </si>
  <si>
    <r>
      <t>D8 = PETHNAT if PPNUM=1.</t>
    </r>
  </si>
  <si>
    <t>D10 = PEDUC if PPNUM=1.</t>
  </si>
  <si>
    <t>D14 = POCC if PPNUM=1.</t>
  </si>
  <si>
    <t>D15 = POCC if PPNUM=2.</t>
  </si>
  <si>
    <t>D11 = PEDUC if PPNUM = 2.</t>
  </si>
  <si>
    <t>ETHNATSP = PETHNAT if PPNUM = 2.</t>
  </si>
  <si>
    <t>D3 = PSEX if PPNUM = 1.</t>
  </si>
  <si>
    <t>D1 = PAGE if PPNUM = 2.</t>
  </si>
  <si>
    <t>D1 = PAGE if PPNUM = 1.</t>
  </si>
  <si>
    <t>D16 = PIND if PPNUM=1.</t>
  </si>
  <si>
    <t>D17 = PIND if PPNUM=2.</t>
  </si>
  <si>
    <t>D18 = PTYPEWK if PPNUM=1.</t>
  </si>
  <si>
    <t>D19 = PTYPEWK if PPNUM=2.</t>
  </si>
  <si>
    <t>D21 = PMART if PPNUM=1.</t>
  </si>
  <si>
    <t>MARTSP = PMART if PPNUM=2.</t>
  </si>
  <si>
    <t>D25 = PDISABL if PPNUM=1.</t>
  </si>
  <si>
    <t>D26 = PDISABL if PPNUM=2.</t>
  </si>
  <si>
    <t>IMMIGRHD = PIMMIGR if PPNUM=1.</t>
  </si>
  <si>
    <t>IMMIGRSP = PIMMIGR if PPNUM=2.</t>
  </si>
  <si>
    <r>
      <t>LFSHD =</t>
    </r>
    <r>
      <rPr>
        <i/>
        <sz val="10"/>
        <rFont val="Arial"/>
        <family val="2"/>
      </rPr>
      <t xml:space="preserve"> </t>
    </r>
    <r>
      <rPr>
        <sz val="10"/>
        <rFont val="Arial"/>
        <family val="2"/>
      </rPr>
      <t>PLFS if PPNUM=1.</t>
    </r>
  </si>
  <si>
    <t>LFSSP = PLFS if PPNUM=2.</t>
  </si>
  <si>
    <t>WEEKHDFT = PWEEKFT if PPNUM=1.</t>
  </si>
  <si>
    <t>WEEKSPFT = PWEEKFT if PPNUM=2.</t>
  </si>
  <si>
    <t>WEEKHDPT = PWEEKPT if PPNUM=1.</t>
  </si>
  <si>
    <t>Age and sex are the two only variables available for the full roster of persons (i.e. even for those not interviewed, see comment for CASENUM).</t>
  </si>
  <si>
    <t>Missing values (unknown) = 99.</t>
  </si>
  <si>
    <t>WEEKSPPT = PWEEKPT if PPNUM=2.</t>
  </si>
  <si>
    <t>WEEKSPUP = PWEEKUP if PPNUM=2.</t>
  </si>
  <si>
    <t>HRSHD = PHOURS if PPNUM=1.</t>
  </si>
  <si>
    <t>HRSSP = PHOURS if PPNUM=2.</t>
  </si>
  <si>
    <t>V8S1</t>
  </si>
  <si>
    <t>Interests and dividends</t>
  </si>
  <si>
    <t>Value of non cash food benefits</t>
  </si>
  <si>
    <t xml:space="preserve">Head, spouse and (ever) married children are excluded. </t>
  </si>
  <si>
    <t>V40 = PHRWAGE if PPNUM=1.</t>
  </si>
  <si>
    <t>V41 = PGWAGE if PPNUM=2.</t>
  </si>
  <si>
    <t>V42 = PHRWAGE if PPNUM=2.</t>
  </si>
  <si>
    <t>Aggregated over individuals (LIS individual level file)</t>
  </si>
  <si>
    <t xml:space="preserve">Educational level </t>
  </si>
  <si>
    <t xml:space="preserve">Occupational training </t>
  </si>
  <si>
    <t>Missing values (unknown) = 999.
Not applicable (not eligible, not working 1+ hrs or working irregular hours) = sysmis.</t>
  </si>
  <si>
    <t>Missing values (unknown) = 9.
Not applicable (not eligible, not working 15+ hrs and not asked) = sysmis.</t>
  </si>
  <si>
    <t>No missing values.
Not applicable (not working 15+ hrs) = sysmis.</t>
  </si>
  <si>
    <t>No missing values.
Not applicable (no spouse or spouse not working 15+ hrs) = sysmis.</t>
  </si>
  <si>
    <t>Missing values (unknown) = 9.
Not applicable (not working 15+ hrs and not asked) = sysmis.</t>
  </si>
  <si>
    <t>Missing values (unknown) = 9.
Not applicable (no spouse or spouse not working 15+ hrs or not asked) = sysmis.</t>
  </si>
  <si>
    <t>Missing values (unknown) and not applicable (no such income) = 0.</t>
  </si>
  <si>
    <t>Not derivable (if either PNWAGE or PHOURS = 0) = 0.</t>
  </si>
  <si>
    <r>
      <t>V39NET =</t>
    </r>
    <r>
      <rPr>
        <i/>
        <sz val="10"/>
        <rFont val="Arial"/>
        <family val="2"/>
      </rPr>
      <t xml:space="preserve"> </t>
    </r>
    <r>
      <rPr>
        <sz val="10"/>
        <rFont val="Arial"/>
        <family val="2"/>
      </rPr>
      <t>PNWAGE if PPNUM=1.</t>
    </r>
  </si>
  <si>
    <t>Missing values (unknown) and not applicable (spouse not receiving such income) = 0.
Not applicable (no spouse) = sysmis.</t>
  </si>
  <si>
    <t>Not derivable (if either PNWAGE or PHOURS =0)  = 0.
Not applicable (no spouse) = sysmis.</t>
  </si>
  <si>
    <t>Not derivable (if either PNWAGE or PHOURS =0) = 0.</t>
  </si>
  <si>
    <t>PAYROLL = V7+V13</t>
  </si>
  <si>
    <t>SOCTRANS = V16 + V17 + V18 + V19 + V20 + V21 + V22 + V23 + V24 + V25 + V26 + V34 + V35</t>
  </si>
  <si>
    <t>GI = V1 + V4 + V5 + V8 + V16 + V17 + V18 + V19 + V20 + V21 + V22 + V23 + V24 + V25 + V26 + V32 + V33 + V34 + V35 + V36</t>
  </si>
  <si>
    <t>DPI = (V1 + V4 + V5 + V8 + V16 + V17 + V18 + V19 + V20 + V21 + V22 + V23 + V24 + V25 + V26 + V32 + V33 + V34 + V35 + V36) - (V7 + V11+ V13)</t>
  </si>
  <si>
    <t>PRIVATI = V43 + V35</t>
  </si>
  <si>
    <t>Missing values (income received but unknown amount) = sysmis.
Not applicable (no such income) = 0.</t>
  </si>
  <si>
    <t>No missing values.
Not applicable (no such income) = 0.</t>
  </si>
  <si>
    <t>The question about company pensions for survivors was asked in the Austian survey, but there seems to be no recipients in the sample.</t>
  </si>
  <si>
    <t>Derived from ECHP household level data (Wave 5)</t>
  </si>
  <si>
    <r>
      <t xml:space="preserve">The labels of the ECHP variable </t>
    </r>
    <r>
      <rPr>
        <i/>
        <sz val="10"/>
        <rFont val="Arial"/>
        <family val="2"/>
      </rPr>
      <t>h050240</t>
    </r>
    <r>
      <rPr>
        <sz val="10"/>
        <rFont val="Arial"/>
        <family val="2"/>
      </rPr>
      <t xml:space="preserve"> include the following original categories:
- 'Owner': </t>
    </r>
    <r>
      <rPr>
        <i/>
        <sz val="10"/>
        <rFont val="Arial"/>
        <family val="2"/>
      </rPr>
      <t>Hauseigentümer (Eigenheim),</t>
    </r>
    <r>
      <rPr>
        <sz val="10"/>
        <rFont val="Arial"/>
        <family val="2"/>
      </rPr>
      <t xml:space="preserve"> </t>
    </r>
    <r>
      <rPr>
        <i/>
        <sz val="10"/>
        <rFont val="Arial"/>
        <family val="2"/>
      </rPr>
      <t>Wohnungseigentümer (Eigentumswohnung);</t>
    </r>
    <r>
      <rPr>
        <sz val="10"/>
        <rFont val="Arial"/>
        <family val="2"/>
      </rPr>
      <t xml:space="preserve">
- 'Tenant': </t>
    </r>
    <r>
      <rPr>
        <i/>
        <sz val="10"/>
        <rFont val="Arial"/>
        <family val="2"/>
      </rPr>
      <t>Unterkunft wir durch Verwandte, Verschwägerte mietfrei zur Verfügung gestellt (wenn Wohnung/Haus aus Mitteln der Wohnbauförderung gefördert wurde), Genossenschaftswohnung, Gemeindewohnung, Sonstige Hauptmietwohnung, Untermietwohnung;</t>
    </r>
    <r>
      <rPr>
        <sz val="10"/>
        <rFont val="Arial"/>
        <family val="2"/>
      </rPr>
      <t xml:space="preserve">
- 'Rent-free dwelling': </t>
    </r>
    <r>
      <rPr>
        <i/>
        <sz val="10"/>
        <rFont val="Arial"/>
        <family val="2"/>
      </rPr>
      <t>Unterkunft wir durch Verwandte, Verschwägerte mietfrei zur Verfügung gestellt (wenn Wohnung/Haus aus Mitteln der Wohnbauförderung nicht gefördert wurde), Dienstwohnung, Naturalwohnung, Sonstige Rechtsverhältnisse.</t>
    </r>
  </si>
  <si>
    <t>ECHP household level roster data (Wave 5)</t>
  </si>
  <si>
    <t>ECHP household level  data (Wave 5)</t>
  </si>
  <si>
    <t>ECHP household level data (Wave 5)</t>
  </si>
  <si>
    <r>
      <t xml:space="preserve">HSLOT1 = </t>
    </r>
    <r>
      <rPr>
        <i/>
        <sz val="10"/>
        <rFont val="Arial"/>
        <family val="2"/>
      </rPr>
      <t>h050600</t>
    </r>
    <r>
      <rPr>
        <sz val="10"/>
        <rFont val="Arial"/>
        <family val="2"/>
      </rPr>
      <t xml:space="preserve">,
where </t>
    </r>
    <r>
      <rPr>
        <i/>
        <sz val="10"/>
        <rFont val="Arial"/>
        <family val="2"/>
      </rPr>
      <t>h050600</t>
    </r>
    <r>
      <rPr>
        <sz val="10"/>
        <rFont val="Arial"/>
        <family val="2"/>
      </rPr>
      <t xml:space="preserve"> = do you have difficulty to make ends meet? </t>
    </r>
    <r>
      <rPr>
        <i/>
        <sz val="10"/>
        <rFont val="Arial"/>
        <family val="2"/>
      </rPr>
      <t>(V91 - ist es möglich, mit dem monatliche Gesamteinkommen auszukommen?).</t>
    </r>
  </si>
  <si>
    <r>
      <t xml:space="preserve">HSLOT2 = </t>
    </r>
    <r>
      <rPr>
        <i/>
        <sz val="10"/>
        <rFont val="Arial"/>
        <family val="2"/>
      </rPr>
      <t>h050880</t>
    </r>
    <r>
      <rPr>
        <sz val="10"/>
        <rFont val="Arial"/>
        <family val="2"/>
      </rPr>
      <t xml:space="preserve">,
where </t>
    </r>
    <r>
      <rPr>
        <i/>
        <sz val="10"/>
        <rFont val="Arial"/>
        <family val="2"/>
      </rPr>
      <t>h050880</t>
    </r>
    <r>
      <rPr>
        <sz val="10"/>
        <rFont val="Arial"/>
        <family val="2"/>
      </rPr>
      <t xml:space="preserve"> = in your opinion, what would be the very lowest net monthly income that your household would have to have in order to make ends meet? </t>
    </r>
    <r>
      <rPr>
        <i/>
        <sz val="10"/>
        <rFont val="Arial"/>
        <family val="2"/>
      </rPr>
      <t>(V166 - was wäre Ihrer Ansicht nach das niedrigste monatliche Nettoeinkommen, das ein Haushalt Ihrer Größe und Zusammensetzung mindestens brauchen würde, um finanziell zurechtzukommen?).</t>
    </r>
  </si>
  <si>
    <r>
      <t xml:space="preserve">D6 = sum(iD6) over individuals in household,
where iD6 = 1 if </t>
    </r>
    <r>
      <rPr>
        <i/>
        <sz val="10"/>
        <rFont val="Arial"/>
        <family val="2"/>
      </rPr>
      <t>p051870=</t>
    </r>
    <r>
      <rPr>
        <sz val="10"/>
        <rFont val="Arial"/>
        <family val="2"/>
      </rPr>
      <t xml:space="preserve">1 or </t>
    </r>
    <r>
      <rPr>
        <i/>
        <sz val="10"/>
        <rFont val="Arial"/>
        <family val="2"/>
      </rPr>
      <t>p052130=</t>
    </r>
    <r>
      <rPr>
        <sz val="10"/>
        <rFont val="Arial"/>
        <family val="2"/>
      </rPr>
      <t xml:space="preserve">1 or </t>
    </r>
    <r>
      <rPr>
        <i/>
        <sz val="10"/>
        <rFont val="Arial"/>
        <family val="2"/>
      </rPr>
      <t>p052240=</t>
    </r>
    <r>
      <rPr>
        <sz val="10"/>
        <rFont val="Arial"/>
        <family val="2"/>
      </rPr>
      <t xml:space="preserve">1),
and where  </t>
    </r>
    <r>
      <rPr>
        <i/>
        <sz val="10"/>
        <rFont val="Arial"/>
        <family val="2"/>
      </rPr>
      <t>p051870</t>
    </r>
    <r>
      <rPr>
        <sz val="10"/>
        <rFont val="Arial"/>
        <family val="2"/>
      </rPr>
      <t xml:space="preserve"> = did you during 1997 receive any wage/salary/pay in any form? [1: yes] </t>
    </r>
    <r>
      <rPr>
        <i/>
        <sz val="10"/>
        <rFont val="Arial"/>
        <family val="2"/>
      </rPr>
      <t>(V211 - haben Sie zu irgendeiner Zeit im Jahr 1997 Lohn, Gehalt oder Lehrlingsentschädigung bezogen?)</t>
    </r>
    <r>
      <rPr>
        <sz val="10"/>
        <rFont val="Arial"/>
        <family val="2"/>
      </rPr>
      <t xml:space="preserve">, 
</t>
    </r>
    <r>
      <rPr>
        <i/>
        <sz val="10"/>
        <rFont val="Arial"/>
        <family val="2"/>
      </rPr>
      <t>p052130</t>
    </r>
    <r>
      <rPr>
        <sz val="10"/>
        <rFont val="Arial"/>
        <family val="2"/>
      </rPr>
      <t xml:space="preserve"> = did you during 1997 receive any self-employment income? [1: yes] </t>
    </r>
    <r>
      <rPr>
        <i/>
        <sz val="10"/>
        <rFont val="Arial"/>
        <family val="2"/>
      </rPr>
      <t>(V535 - hatten Sie im Jahr 1997 Einkünfte aus selbständiger Tätigkeit (Land- und Forstwirtschaft, Handel, Gewerbe, Industrie, freiberufliche Tätigkeit)?)</t>
    </r>
    <r>
      <rPr>
        <sz val="10"/>
        <rFont val="Arial"/>
        <family val="2"/>
      </rPr>
      <t xml:space="preserve">,
</t>
    </r>
    <r>
      <rPr>
        <i/>
        <sz val="10"/>
        <rFont val="Arial"/>
        <family val="2"/>
      </rPr>
      <t>p052240</t>
    </r>
    <r>
      <rPr>
        <sz val="10"/>
        <rFont val="Arial"/>
        <family val="2"/>
      </rPr>
      <t xml:space="preserve"> = did you during 1997 receive income from secondary/casual job? [1: yes] </t>
    </r>
    <r>
      <rPr>
        <i/>
        <sz val="10"/>
        <rFont val="Arial"/>
        <family val="2"/>
      </rPr>
      <t>(V351 - hatten Sie im Jahr 1997 irgendwelche bisher noch nicht genannten Einkünfte aus einer Nebenerwerbstätigkeit oder aus Gelegenheitsarbeit bzw. fallweiser Beschäftigung?)</t>
    </r>
    <r>
      <rPr>
        <sz val="10"/>
        <rFont val="Arial"/>
        <family val="2"/>
      </rPr>
      <t>.</t>
    </r>
  </si>
  <si>
    <t>Earners are those individuals who receive an income from salaries and/or self employment and/or any secondary or casual job.</t>
  </si>
  <si>
    <r>
      <t xml:space="preserve">D7= </t>
    </r>
    <r>
      <rPr>
        <i/>
        <sz val="10"/>
        <rFont val="Arial"/>
        <family val="2"/>
      </rPr>
      <t>d05nuts3</t>
    </r>
    <r>
      <rPr>
        <sz val="10"/>
        <rFont val="Arial"/>
        <family val="2"/>
      </rPr>
      <t xml:space="preserve">,
where </t>
    </r>
    <r>
      <rPr>
        <i/>
        <sz val="10"/>
        <rFont val="Arial"/>
        <family val="2"/>
      </rPr>
      <t>d05nuts3</t>
    </r>
    <r>
      <rPr>
        <sz val="10"/>
        <rFont val="Arial"/>
        <family val="2"/>
      </rPr>
      <t xml:space="preserve"> = region in which household situated </t>
    </r>
    <r>
      <rPr>
        <i/>
        <sz val="10"/>
        <rFont val="Arial"/>
        <family val="2"/>
      </rPr>
      <t>(V8 - wo befindet sich der Haushalt (NUTS3)?)</t>
    </r>
    <r>
      <rPr>
        <sz val="10"/>
        <rFont val="Arial"/>
        <family val="2"/>
      </rPr>
      <t>.</t>
    </r>
  </si>
  <si>
    <r>
      <t>See variables description.</t>
    </r>
    <r>
      <rPr>
        <i/>
        <sz val="10"/>
        <rFont val="Arial"/>
        <family val="2"/>
      </rPr>
      <t xml:space="preserve">
</t>
    </r>
    <r>
      <rPr>
        <sz val="10"/>
        <rFont val="Arial"/>
        <family val="2"/>
      </rPr>
      <t>(original variable</t>
    </r>
    <r>
      <rPr>
        <i/>
        <sz val="10"/>
        <rFont val="Arial"/>
        <family val="2"/>
      </rPr>
      <t>: h05hseqn</t>
    </r>
    <r>
      <rPr>
        <sz val="10"/>
        <rFont val="Arial"/>
        <family val="2"/>
      </rPr>
      <t xml:space="preserve"> = household sequence number / </t>
    </r>
    <r>
      <rPr>
        <i/>
        <sz val="10"/>
        <rFont val="Arial"/>
        <family val="2"/>
      </rPr>
      <t>V13 - Haushaltssequenznummer</t>
    </r>
    <r>
      <rPr>
        <sz val="10"/>
        <rFont val="Arial"/>
        <family val="2"/>
      </rPr>
      <t>)</t>
    </r>
  </si>
  <si>
    <r>
      <t xml:space="preserve">D22 = 1 if </t>
    </r>
    <r>
      <rPr>
        <i/>
        <sz val="10"/>
        <rFont val="Arial"/>
        <family val="2"/>
      </rPr>
      <t>h050240</t>
    </r>
    <r>
      <rPr>
        <sz val="10"/>
        <rFont val="Arial"/>
        <family val="2"/>
      </rPr>
      <t xml:space="preserve">=2,
D22 = 2 if </t>
    </r>
    <r>
      <rPr>
        <i/>
        <sz val="10"/>
        <rFont val="Arial"/>
        <family val="2"/>
      </rPr>
      <t>h050240</t>
    </r>
    <r>
      <rPr>
        <sz val="10"/>
        <rFont val="Arial"/>
        <family val="2"/>
      </rPr>
      <t xml:space="preserve">=1 &amp; </t>
    </r>
    <r>
      <rPr>
        <i/>
        <sz val="10"/>
        <rFont val="Arial"/>
        <family val="2"/>
      </rPr>
      <t>h050250</t>
    </r>
    <r>
      <rPr>
        <sz val="10"/>
        <rFont val="Arial"/>
        <family val="2"/>
      </rPr>
      <t xml:space="preserve">=1,
D22 = 3 if </t>
    </r>
    <r>
      <rPr>
        <i/>
        <sz val="10"/>
        <rFont val="Arial"/>
        <family val="2"/>
      </rPr>
      <t>h050240</t>
    </r>
    <r>
      <rPr>
        <sz val="10"/>
        <rFont val="Arial"/>
        <family val="2"/>
      </rPr>
      <t xml:space="preserve">=1 &amp; </t>
    </r>
    <r>
      <rPr>
        <i/>
        <sz val="10"/>
        <rFont val="Arial"/>
        <family val="2"/>
      </rPr>
      <t>h050250</t>
    </r>
    <r>
      <rPr>
        <sz val="10"/>
        <rFont val="Arial"/>
        <family val="2"/>
      </rPr>
      <t xml:space="preserve">=2,
D22 = 4 if </t>
    </r>
    <r>
      <rPr>
        <i/>
        <sz val="10"/>
        <rFont val="Arial"/>
        <family val="2"/>
      </rPr>
      <t>h050240</t>
    </r>
    <r>
      <rPr>
        <sz val="10"/>
        <rFont val="Arial"/>
        <family val="2"/>
      </rPr>
      <t xml:space="preserve">=1 &amp; </t>
    </r>
    <r>
      <rPr>
        <i/>
        <sz val="10"/>
        <rFont val="Arial"/>
        <family val="2"/>
      </rPr>
      <t>h050250</t>
    </r>
    <r>
      <rPr>
        <sz val="10"/>
        <rFont val="Arial"/>
        <family val="2"/>
      </rPr>
      <t xml:space="preserve">=9,
D22 = 5 if </t>
    </r>
    <r>
      <rPr>
        <i/>
        <sz val="10"/>
        <rFont val="Arial"/>
        <family val="2"/>
      </rPr>
      <t>h050240</t>
    </r>
    <r>
      <rPr>
        <sz val="10"/>
        <rFont val="Arial"/>
        <family val="2"/>
      </rPr>
      <t>=3,
where</t>
    </r>
    <r>
      <rPr>
        <i/>
        <sz val="10"/>
        <rFont val="Arial"/>
        <family val="2"/>
      </rPr>
      <t xml:space="preserve"> h050240 </t>
    </r>
    <r>
      <rPr>
        <sz val="10"/>
        <rFont val="Arial"/>
        <family val="2"/>
      </rPr>
      <t xml:space="preserve">= does your household own or rent this dwelling? </t>
    </r>
    <r>
      <rPr>
        <i/>
        <sz val="10"/>
        <rFont val="Arial"/>
        <family val="2"/>
      </rPr>
      <t>(V34 - Rechtsverhältnis an der Wohnung &amp; V35 - wird die Wohnung unentgeltlich (mietfrei) zur Verfügung gestellt?)</t>
    </r>
    <r>
      <rPr>
        <sz val="10"/>
        <rFont val="Arial"/>
        <family val="2"/>
      </rPr>
      <t xml:space="preserve">,
</t>
    </r>
    <r>
      <rPr>
        <i/>
        <sz val="10"/>
        <rFont val="Arial"/>
        <family val="2"/>
      </rPr>
      <t>h050250</t>
    </r>
    <r>
      <rPr>
        <sz val="10"/>
        <rFont val="Arial"/>
        <family val="2"/>
      </rPr>
      <t xml:space="preserve"> = do you still have to repay outstanding mortgage for this accomodation [1: yes, 2: no] </t>
    </r>
    <r>
      <rPr>
        <i/>
        <sz val="10"/>
        <rFont val="Arial"/>
        <family val="2"/>
      </rPr>
      <t>(V38 - müssen Sie noch eine ausstehende Hypothek für den Erwerb der Wohnung/des Hauses bzw. Kredite für Renovierungen, allfällige größere Reparaturen etc. zurückzahlen? Bitte berücksichtigen Sie hier auch geförderte Wohnbaudarlehen oder
Althaussanierungskredite</t>
    </r>
    <r>
      <rPr>
        <sz val="10"/>
        <rFont val="Arial"/>
        <family val="2"/>
      </rPr>
      <t>).</t>
    </r>
  </si>
  <si>
    <r>
      <t xml:space="preserve">HOUSEXP = </t>
    </r>
    <r>
      <rPr>
        <i/>
        <sz val="10"/>
        <rFont val="Arial"/>
        <family val="2"/>
      </rPr>
      <t>h050260</t>
    </r>
    <r>
      <rPr>
        <sz val="10"/>
        <rFont val="Arial"/>
        <family val="2"/>
      </rPr>
      <t xml:space="preserve">*12 (if </t>
    </r>
    <r>
      <rPr>
        <i/>
        <sz val="10"/>
        <rFont val="Arial"/>
        <family val="2"/>
      </rPr>
      <t>h050250</t>
    </r>
    <r>
      <rPr>
        <sz val="10"/>
        <rFont val="Arial"/>
        <family val="2"/>
      </rPr>
      <t xml:space="preserve">=1) + </t>
    </r>
    <r>
      <rPr>
        <i/>
        <sz val="10"/>
        <rFont val="Arial"/>
        <family val="2"/>
      </rPr>
      <t>h050310</t>
    </r>
    <r>
      <rPr>
        <sz val="10"/>
        <rFont val="Arial"/>
        <family val="2"/>
      </rPr>
      <t xml:space="preserve">*12,
where </t>
    </r>
    <r>
      <rPr>
        <i/>
        <sz val="10"/>
        <rFont val="Arial"/>
        <family val="2"/>
      </rPr>
      <t>h050250</t>
    </r>
    <r>
      <rPr>
        <sz val="10"/>
        <rFont val="Arial"/>
        <family val="2"/>
      </rPr>
      <t xml:space="preserve"> = do you still have to repay from an outstanding loan/mortgage for this house? (1: yes) </t>
    </r>
    <r>
      <rPr>
        <i/>
        <sz val="10"/>
        <rFont val="Arial"/>
        <family val="2"/>
      </rPr>
      <t>(V38 - müssen Sie noch eine ausstehende Hypothek für den Erwerb der Wohnung/des Hauses bzw. Kredite für Renovierungen, allfällige größere Reparaturen etc. zurückzahlen? Bitte berücksichtigen Sie hier auch geförderte Wohnbaudarlehen oder Althaussanierungskredite)</t>
    </r>
    <r>
      <rPr>
        <sz val="10"/>
        <rFont val="Arial"/>
        <family val="2"/>
      </rPr>
      <t xml:space="preserve">,
</t>
    </r>
    <r>
      <rPr>
        <i/>
        <sz val="10"/>
        <rFont val="Arial"/>
        <family val="2"/>
      </rPr>
      <t>h050260</t>
    </r>
    <r>
      <rPr>
        <sz val="10"/>
        <rFont val="Arial"/>
        <family val="2"/>
      </rPr>
      <t xml:space="preserve"> = monthly amount mortgage repay in NC </t>
    </r>
    <r>
      <rPr>
        <i/>
        <sz val="10"/>
        <rFont val="Arial"/>
        <family val="2"/>
      </rPr>
      <t>(V39 - wie hoch ist der Betrag, den Sie einschließlich Tilgung und Zinsen monatlich zu zahlen haben?)</t>
    </r>
    <r>
      <rPr>
        <sz val="10"/>
        <rFont val="Arial"/>
        <family val="2"/>
      </rPr>
      <t xml:space="preserve">,
</t>
    </r>
    <r>
      <rPr>
        <i/>
        <sz val="10"/>
        <rFont val="Arial"/>
        <family val="2"/>
      </rPr>
      <t>h050310</t>
    </r>
    <r>
      <rPr>
        <sz val="10"/>
        <rFont val="Arial"/>
        <family val="2"/>
      </rPr>
      <t xml:space="preserve"> = monthly amount gross rent in NC </t>
    </r>
    <r>
      <rPr>
        <i/>
        <sz val="10"/>
        <rFont val="Arial"/>
        <family val="2"/>
      </rPr>
      <t>(V42 - wie hoch ist der monatliche Wohnungsaufwand (Summe aus Betriebs- und Nebenkosten ohne Heizung)?)</t>
    </r>
    <r>
      <rPr>
        <sz val="10"/>
        <rFont val="Arial"/>
        <family val="2"/>
      </rPr>
      <t>.</t>
    </r>
  </si>
  <si>
    <r>
      <t>V4 = sum(iV4) over individuals per household,
where iV4 = {</t>
    </r>
    <r>
      <rPr>
        <i/>
        <sz val="10"/>
        <rFont val="Arial"/>
        <family val="2"/>
      </rPr>
      <t xml:space="preserve">p052220 </t>
    </r>
    <r>
      <rPr>
        <sz val="10"/>
        <rFont val="Arial"/>
        <family val="2"/>
      </rPr>
      <t xml:space="preserve">if </t>
    </r>
    <r>
      <rPr>
        <i/>
        <sz val="10"/>
        <rFont val="Arial"/>
        <family val="2"/>
      </rPr>
      <t>p052210</t>
    </r>
    <r>
      <rPr>
        <sz val="10"/>
        <rFont val="Arial"/>
        <family val="2"/>
      </rPr>
      <t xml:space="preserve">=1 + [37500 (if </t>
    </r>
    <r>
      <rPr>
        <i/>
        <sz val="10"/>
        <rFont val="Arial"/>
        <family val="2"/>
      </rPr>
      <t>p052230</t>
    </r>
    <r>
      <rPr>
        <sz val="10"/>
        <rFont val="Arial"/>
        <family val="2"/>
      </rPr>
      <t xml:space="preserve">=1) + 112500 (if </t>
    </r>
    <r>
      <rPr>
        <i/>
        <sz val="10"/>
        <rFont val="Arial"/>
        <family val="2"/>
      </rPr>
      <t>p052230</t>
    </r>
    <r>
      <rPr>
        <sz val="10"/>
        <rFont val="Arial"/>
        <family val="2"/>
      </rPr>
      <t xml:space="preserve">=2) + 187500 (if </t>
    </r>
    <r>
      <rPr>
        <i/>
        <sz val="10"/>
        <rFont val="Arial"/>
        <family val="2"/>
      </rPr>
      <t>p052230</t>
    </r>
    <r>
      <rPr>
        <sz val="10"/>
        <rFont val="Arial"/>
        <family val="2"/>
      </rPr>
      <t xml:space="preserve">=3) + 262500 (if </t>
    </r>
    <r>
      <rPr>
        <i/>
        <sz val="10"/>
        <rFont val="Arial"/>
        <family val="2"/>
      </rPr>
      <t>p052230</t>
    </r>
    <r>
      <rPr>
        <sz val="10"/>
        <rFont val="Arial"/>
        <family val="2"/>
      </rPr>
      <t xml:space="preserve">=4) + 375000 (if </t>
    </r>
    <r>
      <rPr>
        <i/>
        <sz val="10"/>
        <rFont val="Arial"/>
        <family val="2"/>
      </rPr>
      <t>p052230</t>
    </r>
    <r>
      <rPr>
        <sz val="10"/>
        <rFont val="Arial"/>
        <family val="2"/>
      </rPr>
      <t xml:space="preserve">=5) + 600000 (if </t>
    </r>
    <r>
      <rPr>
        <i/>
        <sz val="10"/>
        <rFont val="Arial"/>
        <family val="2"/>
      </rPr>
      <t>p052230</t>
    </r>
    <r>
      <rPr>
        <sz val="10"/>
        <rFont val="Arial"/>
        <family val="2"/>
      </rPr>
      <t xml:space="preserve">=6) + 937500 (if </t>
    </r>
    <r>
      <rPr>
        <i/>
        <sz val="10"/>
        <rFont val="Arial"/>
        <family val="2"/>
      </rPr>
      <t>p052230</t>
    </r>
    <r>
      <rPr>
        <sz val="10"/>
        <rFont val="Arial"/>
        <family val="2"/>
      </rPr>
      <t xml:space="preserve">=7) + 1312500 (if </t>
    </r>
    <r>
      <rPr>
        <i/>
        <sz val="10"/>
        <rFont val="Arial"/>
        <family val="2"/>
      </rPr>
      <t>p052230</t>
    </r>
    <r>
      <rPr>
        <sz val="10"/>
        <rFont val="Arial"/>
        <family val="2"/>
      </rPr>
      <t xml:space="preserve">=8) + 1875000 (if </t>
    </r>
    <r>
      <rPr>
        <i/>
        <sz val="10"/>
        <rFont val="Arial"/>
        <family val="2"/>
      </rPr>
      <t>p052230</t>
    </r>
    <r>
      <rPr>
        <sz val="10"/>
        <rFont val="Arial"/>
        <family val="2"/>
      </rPr>
      <t xml:space="preserve">=9) if </t>
    </r>
    <r>
      <rPr>
        <i/>
        <sz val="10"/>
        <rFont val="Arial"/>
        <family val="2"/>
      </rPr>
      <t>p052210</t>
    </r>
    <r>
      <rPr>
        <sz val="10"/>
        <rFont val="Arial"/>
        <family val="2"/>
      </rPr>
      <t xml:space="preserve">=2] - 10000 if </t>
    </r>
    <r>
      <rPr>
        <i/>
        <sz val="10"/>
        <rFont val="Arial"/>
        <family val="2"/>
      </rPr>
      <t>p052210</t>
    </r>
    <r>
      <rPr>
        <sz val="10"/>
        <rFont val="Arial"/>
        <family val="2"/>
      </rPr>
      <t xml:space="preserve">=3} if PIND=1,
and where </t>
    </r>
    <r>
      <rPr>
        <i/>
        <sz val="10"/>
        <rFont val="Arial"/>
        <family val="2"/>
      </rPr>
      <t>p052210</t>
    </r>
    <r>
      <rPr>
        <sz val="10"/>
        <rFont val="Arial"/>
        <family val="2"/>
      </rPr>
      <t xml:space="preserve"> = was there any profit from self-employment? [1: yes, knows amount; 2: yes, but exact amount not known; 3: nil profit or incurred loss] </t>
    </r>
    <r>
      <rPr>
        <i/>
        <sz val="10"/>
        <rFont val="Arial"/>
        <family val="2"/>
      </rPr>
      <t>(V541/V552/V557 - haben Sie 1997 (oder dem letzten Jahr für das Informationen verfügbar sind) aus dieser Tätigkeit in der Land- und Forstwirtschaft/aus dieser Tätigkeit im Handel, im Gewerbe oder in der Industrie/aus diesen freiberuflichen Tätigkeiten Einkünfte oder Verluste erzielt?),</t>
    </r>
    <r>
      <rPr>
        <sz val="10"/>
        <rFont val="Arial"/>
        <family val="2"/>
      </rPr>
      <t xml:space="preserve">
</t>
    </r>
    <r>
      <rPr>
        <i/>
        <sz val="10"/>
        <rFont val="Arial"/>
        <family val="2"/>
      </rPr>
      <t>p052220</t>
    </r>
    <r>
      <rPr>
        <sz val="10"/>
        <rFont val="Arial"/>
        <family val="2"/>
      </rPr>
      <t xml:space="preserve"> = amount of pre-tax profit for most recent 12-months period in NC </t>
    </r>
    <r>
      <rPr>
        <i/>
        <sz val="10"/>
        <rFont val="Arial"/>
        <family val="2"/>
      </rPr>
      <t>(V542/V553/V558 - Höhe der Einkünfte bzw. Verluste in öS/Jahr)</t>
    </r>
    <r>
      <rPr>
        <sz val="10"/>
        <rFont val="Arial"/>
        <family val="2"/>
      </rPr>
      <t xml:space="preserve">,
</t>
    </r>
    <r>
      <rPr>
        <i/>
        <sz val="10"/>
        <rFont val="Arial"/>
        <family val="2"/>
      </rPr>
      <t>p052230</t>
    </r>
    <r>
      <rPr>
        <sz val="10"/>
        <rFont val="Arial"/>
        <family val="2"/>
      </rPr>
      <t xml:space="preserve"> = approximate range of pre-tax profit for most recent 12-months period in NC </t>
    </r>
    <r>
      <rPr>
        <i/>
        <sz val="10"/>
        <rFont val="Arial"/>
        <family val="2"/>
      </rPr>
      <t>(V543/V554/V559 - Grössenklasse des Einkommens)</t>
    </r>
    <r>
      <rPr>
        <sz val="10"/>
        <rFont val="Arial"/>
        <family val="2"/>
      </rPr>
      <t>.</t>
    </r>
  </si>
  <si>
    <r>
      <t xml:space="preserve">PHOURS = </t>
    </r>
    <r>
      <rPr>
        <i/>
        <sz val="10"/>
        <rFont val="Arial"/>
        <family val="2"/>
      </rPr>
      <t>p050620 + p050350 + p050750 + p050930</t>
    </r>
    <r>
      <rPr>
        <sz val="10"/>
        <rFont val="Arial"/>
        <family val="2"/>
      </rPr>
      <t xml:space="preserve">,
where </t>
    </r>
    <r>
      <rPr>
        <i/>
        <sz val="10"/>
        <rFont val="Arial"/>
        <family val="2"/>
      </rPr>
      <t>p050620</t>
    </r>
    <r>
      <rPr>
        <sz val="10"/>
        <rFont val="Arial"/>
        <family val="2"/>
      </rPr>
      <t xml:space="preserve"> = how many hours per week in main job, incl. overtime? </t>
    </r>
    <r>
      <rPr>
        <i/>
        <sz val="10"/>
        <rFont val="Arial"/>
        <family val="2"/>
      </rPr>
      <t>(V76 - wieviele Wochenstunden arbeiten Sie normalerweise in Ihrer Haupterwerbstätigkeit (einschließlich von bezahlten regelmäßiger Überstunden))?</t>
    </r>
    <r>
      <rPr>
        <sz val="10"/>
        <rFont val="Arial"/>
        <family val="2"/>
      </rPr>
      <t xml:space="preserve">,
</t>
    </r>
    <r>
      <rPr>
        <i/>
        <sz val="10"/>
        <rFont val="Arial"/>
        <family val="2"/>
      </rPr>
      <t>p050350</t>
    </r>
    <r>
      <rPr>
        <sz val="10"/>
        <rFont val="Arial"/>
        <family val="2"/>
      </rPr>
      <t xml:space="preserve"> = how many hours per week in main job (asked to self-employed and unpaid workers) </t>
    </r>
    <r>
      <rPr>
        <i/>
        <sz val="10"/>
        <rFont val="Arial"/>
        <family val="2"/>
      </rPr>
      <t>(V43 - wieviele Wochenstunden arbeiten Sie normalerweise in Ihrer Haupterwerbstätigkeit (einschließlich regelmäßiger
Überstunden))?</t>
    </r>
    <r>
      <rPr>
        <sz val="10"/>
        <rFont val="Arial"/>
        <family val="2"/>
      </rPr>
      <t xml:space="preserve">,
</t>
    </r>
    <r>
      <rPr>
        <i/>
        <sz val="10"/>
        <rFont val="Arial"/>
        <family val="2"/>
      </rPr>
      <t>p050750</t>
    </r>
    <r>
      <rPr>
        <sz val="10"/>
        <rFont val="Arial"/>
        <family val="2"/>
      </rPr>
      <t xml:space="preserve"> = how many hours per week in additional job? </t>
    </r>
    <r>
      <rPr>
        <i/>
        <sz val="10"/>
        <rFont val="Arial"/>
        <family val="2"/>
      </rPr>
      <t>(V92 - wieviele Stunden haben Sie in den letzten vier Wochen in Ihrer Tätigkeit als Nebenerwerbslandwirt gearbeitet?)</t>
    </r>
    <r>
      <rPr>
        <sz val="10"/>
        <rFont val="Arial"/>
        <family val="2"/>
      </rPr>
      <t xml:space="preserve">,
</t>
    </r>
    <r>
      <rPr>
        <i/>
        <sz val="10"/>
        <rFont val="Arial"/>
        <family val="2"/>
      </rPr>
      <t>p050930</t>
    </r>
    <r>
      <rPr>
        <sz val="10"/>
        <rFont val="Arial"/>
        <family val="2"/>
      </rPr>
      <t xml:space="preserve"> = how many hours per week in occasional job (if regular) </t>
    </r>
    <r>
      <rPr>
        <i/>
        <sz val="10"/>
        <rFont val="Arial"/>
        <family val="2"/>
      </rPr>
      <t>(V113 - Anzahl der Stunden/Woche)</t>
    </r>
    <r>
      <rPr>
        <sz val="10"/>
        <rFont val="Arial"/>
        <family val="2"/>
      </rPr>
      <t>?</t>
    </r>
  </si>
  <si>
    <r>
      <t xml:space="preserve">V19S1 = sum(iV19S1) over individuals in household,
where iV19S1 = </t>
    </r>
    <r>
      <rPr>
        <i/>
        <sz val="10"/>
        <rFont val="Arial"/>
        <family val="2"/>
      </rPr>
      <t>p052480*p052490</t>
    </r>
    <r>
      <rPr>
        <sz val="10"/>
        <rFont val="Arial"/>
        <family val="2"/>
      </rPr>
      <t xml:space="preserve"> (if </t>
    </r>
    <r>
      <rPr>
        <i/>
        <sz val="10"/>
        <rFont val="Arial"/>
        <family val="2"/>
      </rPr>
      <t>p052480</t>
    </r>
    <r>
      <rPr>
        <sz val="10"/>
        <rFont val="Arial"/>
        <family val="2"/>
      </rPr>
      <t>&gt;0 &amp; 0&lt;</t>
    </r>
    <r>
      <rPr>
        <i/>
        <sz val="10"/>
        <rFont val="Arial"/>
        <family val="2"/>
      </rPr>
      <t>p052490</t>
    </r>
    <r>
      <rPr>
        <sz val="10"/>
        <rFont val="Arial"/>
        <family val="2"/>
      </rPr>
      <t xml:space="preserve">&lt;=14) + </t>
    </r>
    <r>
      <rPr>
        <i/>
        <sz val="10"/>
        <rFont val="Arial"/>
        <family val="2"/>
      </rPr>
      <t>p052480</t>
    </r>
    <r>
      <rPr>
        <sz val="10"/>
        <rFont val="Arial"/>
        <family val="2"/>
      </rPr>
      <t xml:space="preserve"> (if </t>
    </r>
    <r>
      <rPr>
        <i/>
        <sz val="10"/>
        <rFont val="Arial"/>
        <family val="2"/>
      </rPr>
      <t>p052490</t>
    </r>
    <r>
      <rPr>
        <sz val="10"/>
        <rFont val="Arial"/>
        <family val="2"/>
      </rPr>
      <t xml:space="preserve">=97) </t>
    </r>
    <r>
      <rPr>
        <b/>
        <sz val="10"/>
        <rFont val="Arial"/>
        <family val="2"/>
      </rPr>
      <t xml:space="preserve">if </t>
    </r>
    <r>
      <rPr>
        <b/>
        <i/>
        <sz val="10"/>
        <rFont val="Arial"/>
        <family val="2"/>
      </rPr>
      <t>p052470</t>
    </r>
    <r>
      <rPr>
        <b/>
        <sz val="10"/>
        <rFont val="Arial"/>
        <family val="2"/>
      </rPr>
      <t>=1</t>
    </r>
    <r>
      <rPr>
        <sz val="10"/>
        <rFont val="Arial"/>
        <family val="2"/>
      </rPr>
      <t xml:space="preserve">,
and where </t>
    </r>
    <r>
      <rPr>
        <i/>
        <sz val="10"/>
        <rFont val="Arial"/>
        <family val="2"/>
      </rPr>
      <t>p052470</t>
    </r>
    <r>
      <rPr>
        <sz val="10"/>
        <rFont val="Arial"/>
        <family val="2"/>
      </rPr>
      <t xml:space="preserve"> = did you receive basic old-age pension (first pillar)? [1: yes] </t>
    </r>
    <r>
      <rPr>
        <i/>
        <sz val="10"/>
        <rFont val="Arial"/>
        <family val="2"/>
      </rPr>
      <t>(V612 - haben Sie persönlich im Jahr 1997 Alterspension erhalten?),</t>
    </r>
    <r>
      <rPr>
        <sz val="10"/>
        <rFont val="Arial"/>
        <family val="2"/>
      </rPr>
      <t xml:space="preserve">
</t>
    </r>
    <r>
      <rPr>
        <i/>
        <sz val="10"/>
        <rFont val="Arial"/>
        <family val="2"/>
      </rPr>
      <t>p052480</t>
    </r>
    <r>
      <rPr>
        <sz val="10"/>
        <rFont val="Arial"/>
        <family val="2"/>
      </rPr>
      <t xml:space="preserve"> = average monthly amount or lumpsum in NC </t>
    </r>
    <r>
      <rPr>
        <i/>
        <sz val="10"/>
        <rFont val="Arial"/>
        <family val="2"/>
      </rPr>
      <t>(V613 -  Durchschnittsbetrag pro Monat)</t>
    </r>
    <r>
      <rPr>
        <sz val="10"/>
        <rFont val="Arial"/>
        <family val="2"/>
      </rPr>
      <t xml:space="preserve">,
</t>
    </r>
    <r>
      <rPr>
        <i/>
        <sz val="10"/>
        <rFont val="Arial"/>
        <family val="2"/>
      </rPr>
      <t>p052490</t>
    </r>
    <r>
      <rPr>
        <sz val="10"/>
        <rFont val="Arial"/>
        <family val="2"/>
      </rPr>
      <t xml:space="preserve"> = for how many months received during 1997 </t>
    </r>
    <r>
      <rPr>
        <i/>
        <sz val="10"/>
        <rFont val="Arial"/>
        <family val="2"/>
      </rPr>
      <t>(V614 - Monatsanzahl)</t>
    </r>
    <r>
      <rPr>
        <sz val="10"/>
        <rFont val="Arial"/>
        <family val="2"/>
      </rPr>
      <t>.</t>
    </r>
  </si>
  <si>
    <r>
      <t>V19S3 = sum(iV19S3) over individuals in household,
where iV19S3 = [</t>
    </r>
    <r>
      <rPr>
        <i/>
        <sz val="10"/>
        <rFont val="Arial"/>
        <family val="2"/>
      </rPr>
      <t>p052600 *p052610</t>
    </r>
    <r>
      <rPr>
        <sz val="10"/>
        <rFont val="Arial"/>
        <family val="2"/>
      </rPr>
      <t xml:space="preserve"> (if </t>
    </r>
    <r>
      <rPr>
        <i/>
        <sz val="10"/>
        <rFont val="Arial"/>
        <family val="2"/>
      </rPr>
      <t>p052610</t>
    </r>
    <r>
      <rPr>
        <sz val="10"/>
        <rFont val="Arial"/>
        <family val="2"/>
      </rPr>
      <t xml:space="preserve">&lt;=14) + </t>
    </r>
    <r>
      <rPr>
        <i/>
        <sz val="10"/>
        <rFont val="Arial"/>
        <family val="2"/>
      </rPr>
      <t>p052600</t>
    </r>
    <r>
      <rPr>
        <sz val="10"/>
        <rFont val="Arial"/>
        <family val="2"/>
      </rPr>
      <t xml:space="preserve"> (if </t>
    </r>
    <r>
      <rPr>
        <i/>
        <sz val="10"/>
        <rFont val="Arial"/>
        <family val="2"/>
      </rPr>
      <t>p052610</t>
    </r>
    <r>
      <rPr>
        <sz val="10"/>
        <rFont val="Arial"/>
        <family val="2"/>
      </rPr>
      <t xml:space="preserve">=97)] </t>
    </r>
    <r>
      <rPr>
        <b/>
        <sz val="10"/>
        <rFont val="Arial"/>
        <family val="2"/>
      </rPr>
      <t xml:space="preserve">if </t>
    </r>
    <r>
      <rPr>
        <b/>
        <i/>
        <sz val="10"/>
        <rFont val="Arial"/>
        <family val="2"/>
      </rPr>
      <t>p052590</t>
    </r>
    <r>
      <rPr>
        <b/>
        <sz val="10"/>
        <rFont val="Arial"/>
        <family val="2"/>
      </rPr>
      <t>=1</t>
    </r>
    <r>
      <rPr>
        <sz val="10"/>
        <rFont val="Arial"/>
        <family val="2"/>
      </rPr>
      <t xml:space="preserve">,
and where </t>
    </r>
    <r>
      <rPr>
        <i/>
        <sz val="10"/>
        <rFont val="Arial"/>
        <family val="2"/>
      </rPr>
      <t>p052590</t>
    </r>
    <r>
      <rPr>
        <sz val="10"/>
        <rFont val="Arial"/>
        <family val="2"/>
      </rPr>
      <t xml:space="preserve"> = did you receive early retirement pension? [1: yes] </t>
    </r>
    <r>
      <rPr>
        <i/>
        <sz val="10"/>
        <rFont val="Arial"/>
        <family val="2"/>
      </rPr>
      <t>(V603/V606 - haben Sie persönlich im Jahr 1997 Frühpension wegen langer Versicherungsdauer / Frühpension wegen Arbeitslosigkeit erhalten?),
p052600</t>
    </r>
    <r>
      <rPr>
        <sz val="10"/>
        <rFont val="Arial"/>
        <family val="2"/>
      </rPr>
      <t xml:space="preserve"> = average monthly amount or lumpsum in NC </t>
    </r>
    <r>
      <rPr>
        <i/>
        <sz val="10"/>
        <rFont val="Arial"/>
        <family val="2"/>
      </rPr>
      <t>(V604/V607 -  Durchschnittsbetrag pro Monat)</t>
    </r>
    <r>
      <rPr>
        <sz val="10"/>
        <rFont val="Arial"/>
        <family val="2"/>
      </rPr>
      <t xml:space="preserve">,
</t>
    </r>
    <r>
      <rPr>
        <i/>
        <sz val="10"/>
        <rFont val="Arial"/>
        <family val="2"/>
      </rPr>
      <t>p052610</t>
    </r>
    <r>
      <rPr>
        <sz val="10"/>
        <rFont val="Arial"/>
        <family val="2"/>
      </rPr>
      <t xml:space="preserve"> = for how many months received during 1997 </t>
    </r>
    <r>
      <rPr>
        <i/>
        <sz val="10"/>
        <rFont val="Arial"/>
        <family val="2"/>
      </rPr>
      <t>(V605/V608 - Monatsanzahl)</t>
    </r>
    <r>
      <rPr>
        <sz val="10"/>
        <rFont val="Arial"/>
        <family val="2"/>
      </rPr>
      <t>.</t>
    </r>
  </si>
  <si>
    <r>
      <t>V8 = sum(iV8) over individuals per household + {[</t>
    </r>
    <r>
      <rPr>
        <i/>
        <sz val="10"/>
        <rFont val="Arial"/>
        <family val="2"/>
      </rPr>
      <t>h051240</t>
    </r>
    <r>
      <rPr>
        <sz val="10"/>
        <rFont val="Arial"/>
        <family val="2"/>
      </rPr>
      <t xml:space="preserve"> (if </t>
    </r>
    <r>
      <rPr>
        <i/>
        <sz val="10"/>
        <rFont val="Arial"/>
        <family val="2"/>
      </rPr>
      <t>h051230</t>
    </r>
    <r>
      <rPr>
        <sz val="10"/>
        <rFont val="Arial"/>
        <family val="2"/>
      </rPr>
      <t xml:space="preserve">=1)] + [7500 (if </t>
    </r>
    <r>
      <rPr>
        <i/>
        <sz val="10"/>
        <rFont val="Arial"/>
        <family val="2"/>
      </rPr>
      <t>h051250</t>
    </r>
    <r>
      <rPr>
        <sz val="10"/>
        <rFont val="Arial"/>
        <family val="2"/>
      </rPr>
      <t xml:space="preserve">=1) + 30000 (if </t>
    </r>
    <r>
      <rPr>
        <i/>
        <sz val="10"/>
        <rFont val="Arial"/>
        <family val="2"/>
      </rPr>
      <t>h051250</t>
    </r>
    <r>
      <rPr>
        <sz val="10"/>
        <rFont val="Arial"/>
        <family val="2"/>
      </rPr>
      <t xml:space="preserve">=2) + 60000 (if </t>
    </r>
    <r>
      <rPr>
        <i/>
        <sz val="10"/>
        <rFont val="Arial"/>
        <family val="2"/>
      </rPr>
      <t>h051250</t>
    </r>
    <r>
      <rPr>
        <sz val="10"/>
        <rFont val="Arial"/>
        <family val="2"/>
      </rPr>
      <t xml:space="preserve">=3) + 112500 (if </t>
    </r>
    <r>
      <rPr>
        <i/>
        <sz val="10"/>
        <rFont val="Arial"/>
        <family val="2"/>
      </rPr>
      <t>h051250</t>
    </r>
    <r>
      <rPr>
        <sz val="10"/>
        <rFont val="Arial"/>
        <family val="2"/>
      </rPr>
      <t>=4) + 202500 (if</t>
    </r>
    <r>
      <rPr>
        <i/>
        <sz val="10"/>
        <rFont val="Arial"/>
        <family val="2"/>
      </rPr>
      <t xml:space="preserve"> h051250</t>
    </r>
    <r>
      <rPr>
        <sz val="10"/>
        <rFont val="Arial"/>
        <family val="2"/>
      </rPr>
      <t xml:space="preserve">=5) if </t>
    </r>
    <r>
      <rPr>
        <i/>
        <sz val="10"/>
        <rFont val="Arial"/>
        <family val="2"/>
      </rPr>
      <t>h051230</t>
    </r>
    <r>
      <rPr>
        <sz val="10"/>
        <rFont val="Arial"/>
        <family val="2"/>
      </rPr>
      <t xml:space="preserve">=2] + [-1000 (if </t>
    </r>
    <r>
      <rPr>
        <i/>
        <sz val="10"/>
        <rFont val="Arial"/>
        <family val="2"/>
      </rPr>
      <t>h051230</t>
    </r>
    <r>
      <rPr>
        <sz val="10"/>
        <rFont val="Arial"/>
        <family val="2"/>
      </rPr>
      <t xml:space="preserve">=3] </t>
    </r>
    <r>
      <rPr>
        <b/>
        <sz val="10"/>
        <rFont val="Arial"/>
        <family val="2"/>
      </rPr>
      <t xml:space="preserve">if </t>
    </r>
    <r>
      <rPr>
        <b/>
        <i/>
        <sz val="10"/>
        <rFont val="Arial"/>
        <family val="2"/>
      </rPr>
      <t>h051220</t>
    </r>
    <r>
      <rPr>
        <b/>
        <sz val="10"/>
        <rFont val="Arial"/>
        <family val="2"/>
      </rPr>
      <t>=1</t>
    </r>
    <r>
      <rPr>
        <sz val="10"/>
        <rFont val="Arial"/>
        <family val="2"/>
      </rPr>
      <t>}, 
where iV8 = {[</t>
    </r>
    <r>
      <rPr>
        <i/>
        <sz val="10"/>
        <rFont val="Arial"/>
        <family val="2"/>
      </rPr>
      <t>p053340</t>
    </r>
    <r>
      <rPr>
        <sz val="10"/>
        <rFont val="Arial"/>
        <family val="2"/>
      </rPr>
      <t xml:space="preserve"> (if </t>
    </r>
    <r>
      <rPr>
        <i/>
        <sz val="10"/>
        <rFont val="Arial"/>
        <family val="2"/>
      </rPr>
      <t>p053350</t>
    </r>
    <r>
      <rPr>
        <sz val="10"/>
        <rFont val="Arial"/>
        <family val="2"/>
      </rPr>
      <t xml:space="preserve">&gt;=2 &amp; </t>
    </r>
    <r>
      <rPr>
        <i/>
        <sz val="10"/>
        <rFont val="Arial"/>
        <family val="2"/>
      </rPr>
      <t>p053330</t>
    </r>
    <r>
      <rPr>
        <sz val="10"/>
        <rFont val="Arial"/>
        <family val="2"/>
      </rPr>
      <t xml:space="preserve">=1)] + [7500 (if </t>
    </r>
    <r>
      <rPr>
        <i/>
        <sz val="10"/>
        <rFont val="Arial"/>
        <family val="2"/>
      </rPr>
      <t>p053360</t>
    </r>
    <r>
      <rPr>
        <sz val="10"/>
        <rFont val="Arial"/>
        <family val="2"/>
      </rPr>
      <t xml:space="preserve">=1) + 30000 (if </t>
    </r>
    <r>
      <rPr>
        <i/>
        <sz val="10"/>
        <rFont val="Arial"/>
        <family val="2"/>
      </rPr>
      <t>p053360</t>
    </r>
    <r>
      <rPr>
        <sz val="10"/>
        <rFont val="Arial"/>
        <family val="2"/>
      </rPr>
      <t xml:space="preserve">=2) + 60000 (if </t>
    </r>
    <r>
      <rPr>
        <i/>
        <sz val="10"/>
        <rFont val="Arial"/>
        <family val="2"/>
      </rPr>
      <t>p053360</t>
    </r>
    <r>
      <rPr>
        <sz val="10"/>
        <rFont val="Arial"/>
        <family val="2"/>
      </rPr>
      <t xml:space="preserve">=3) + 112500 (if </t>
    </r>
    <r>
      <rPr>
        <i/>
        <sz val="10"/>
        <rFont val="Arial"/>
        <family val="2"/>
      </rPr>
      <t>p053360</t>
    </r>
    <r>
      <rPr>
        <sz val="10"/>
        <rFont val="Arial"/>
        <family val="2"/>
      </rPr>
      <t xml:space="preserve">=4) + 202500 (if </t>
    </r>
    <r>
      <rPr>
        <i/>
        <sz val="10"/>
        <rFont val="Arial"/>
        <family val="2"/>
      </rPr>
      <t>p053360</t>
    </r>
    <r>
      <rPr>
        <sz val="10"/>
        <rFont val="Arial"/>
        <family val="2"/>
      </rPr>
      <t xml:space="preserve">=5) </t>
    </r>
    <r>
      <rPr>
        <b/>
        <sz val="10"/>
        <rFont val="Arial"/>
        <family val="2"/>
      </rPr>
      <t xml:space="preserve">if </t>
    </r>
    <r>
      <rPr>
        <b/>
        <i/>
        <sz val="10"/>
        <rFont val="Arial"/>
        <family val="2"/>
      </rPr>
      <t>p053330</t>
    </r>
    <r>
      <rPr>
        <b/>
        <sz val="10"/>
        <rFont val="Arial"/>
        <family val="2"/>
      </rPr>
      <t>=1</t>
    </r>
    <r>
      <rPr>
        <sz val="10"/>
        <rFont val="Arial"/>
        <family val="2"/>
      </rPr>
      <t>]}</t>
    </r>
    <r>
      <rPr>
        <b/>
        <sz val="10"/>
        <rFont val="Arial"/>
        <family val="2"/>
      </rPr>
      <t xml:space="preserve"> </t>
    </r>
    <r>
      <rPr>
        <sz val="10"/>
        <rFont val="Arial"/>
        <family val="2"/>
      </rPr>
      <t>+ [</t>
    </r>
    <r>
      <rPr>
        <i/>
        <sz val="10"/>
        <rFont val="Arial"/>
        <family val="2"/>
      </rPr>
      <t>p052540*p052550</t>
    </r>
    <r>
      <rPr>
        <sz val="10"/>
        <rFont val="Arial"/>
        <family val="2"/>
      </rPr>
      <t xml:space="preserve"> (if </t>
    </r>
    <r>
      <rPr>
        <i/>
        <sz val="10"/>
        <rFont val="Arial"/>
        <family val="2"/>
      </rPr>
      <t>p052550</t>
    </r>
    <r>
      <rPr>
        <sz val="10"/>
        <rFont val="Arial"/>
        <family val="2"/>
      </rPr>
      <t xml:space="preserve">&lt;=14) + </t>
    </r>
    <r>
      <rPr>
        <i/>
        <sz val="10"/>
        <rFont val="Arial"/>
        <family val="2"/>
      </rPr>
      <t>p052540</t>
    </r>
    <r>
      <rPr>
        <sz val="10"/>
        <rFont val="Arial"/>
        <family val="2"/>
      </rPr>
      <t xml:space="preserve"> (if </t>
    </r>
    <r>
      <rPr>
        <i/>
        <sz val="10"/>
        <rFont val="Arial"/>
        <family val="2"/>
      </rPr>
      <t>p052550</t>
    </r>
    <r>
      <rPr>
        <sz val="10"/>
        <rFont val="Arial"/>
        <family val="2"/>
      </rPr>
      <t xml:space="preserve">=97) </t>
    </r>
    <r>
      <rPr>
        <b/>
        <sz val="10"/>
        <rFont val="Arial"/>
        <family val="2"/>
      </rPr>
      <t xml:space="preserve">if </t>
    </r>
    <r>
      <rPr>
        <b/>
        <i/>
        <sz val="10"/>
        <rFont val="Arial"/>
        <family val="2"/>
      </rPr>
      <t>p052530</t>
    </r>
    <r>
      <rPr>
        <b/>
        <sz val="10"/>
        <rFont val="Arial"/>
        <family val="2"/>
      </rPr>
      <t>=1</t>
    </r>
    <r>
      <rPr>
        <sz val="10"/>
        <rFont val="Arial"/>
        <family val="2"/>
      </rPr>
      <t>] + [</t>
    </r>
    <r>
      <rPr>
        <i/>
        <sz val="10"/>
        <rFont val="Arial"/>
        <family val="2"/>
      </rPr>
      <t>p052730*p052740</t>
    </r>
    <r>
      <rPr>
        <sz val="10"/>
        <rFont val="Arial"/>
        <family val="2"/>
      </rPr>
      <t xml:space="preserve"> (if </t>
    </r>
    <r>
      <rPr>
        <i/>
        <sz val="10"/>
        <rFont val="Arial"/>
        <family val="2"/>
      </rPr>
      <t>p052740</t>
    </r>
    <r>
      <rPr>
        <sz val="10"/>
        <rFont val="Arial"/>
        <family val="2"/>
      </rPr>
      <t xml:space="preserve">&lt;=14) + </t>
    </r>
    <r>
      <rPr>
        <i/>
        <sz val="10"/>
        <rFont val="Arial"/>
        <family val="2"/>
      </rPr>
      <t>p052730</t>
    </r>
    <r>
      <rPr>
        <sz val="10"/>
        <rFont val="Arial"/>
        <family val="2"/>
      </rPr>
      <t xml:space="preserve"> (if</t>
    </r>
    <r>
      <rPr>
        <i/>
        <sz val="10"/>
        <rFont val="Arial"/>
        <family val="2"/>
      </rPr>
      <t xml:space="preserve"> p052740</t>
    </r>
    <r>
      <rPr>
        <sz val="10"/>
        <rFont val="Arial"/>
        <family val="2"/>
      </rPr>
      <t>=97)</t>
    </r>
    <r>
      <rPr>
        <b/>
        <sz val="10"/>
        <rFont val="Arial"/>
        <family val="2"/>
      </rPr>
      <t xml:space="preserve"> if </t>
    </r>
    <r>
      <rPr>
        <b/>
        <i/>
        <sz val="10"/>
        <rFont val="Arial"/>
        <family val="2"/>
      </rPr>
      <t>p052720</t>
    </r>
    <r>
      <rPr>
        <b/>
        <sz val="10"/>
        <rFont val="Arial"/>
        <family val="2"/>
      </rPr>
      <t>=1</t>
    </r>
    <r>
      <rPr>
        <sz val="10"/>
        <rFont val="Arial"/>
        <family val="2"/>
      </rPr>
      <t xml:space="preserve">], 
and where </t>
    </r>
    <r>
      <rPr>
        <i/>
        <sz val="10"/>
        <rFont val="Arial"/>
        <family val="2"/>
      </rPr>
      <t>p053330</t>
    </r>
    <r>
      <rPr>
        <sz val="10"/>
        <rFont val="Arial"/>
        <family val="2"/>
      </rPr>
      <t xml:space="preserve"> = do you know how much income you received from capital or investment, such as interests on saving certificates, bank deposits or dividends?  [1: yes; 2: no] (derived out of several orginal variables, see comment),
</t>
    </r>
    <r>
      <rPr>
        <i/>
        <sz val="10"/>
        <rFont val="Arial"/>
        <family val="2"/>
      </rPr>
      <t>p053340</t>
    </r>
    <r>
      <rPr>
        <sz val="10"/>
        <rFont val="Arial"/>
        <family val="2"/>
      </rPr>
      <t xml:space="preserve"> = wat was the yearly amount? (derived out of several orginal variables, see comment),
</t>
    </r>
    <r>
      <rPr>
        <i/>
        <sz val="10"/>
        <rFont val="Arial"/>
        <family val="2"/>
      </rPr>
      <t>p053350</t>
    </r>
    <r>
      <rPr>
        <sz val="10"/>
        <rFont val="Arial"/>
        <family val="2"/>
      </rPr>
      <t xml:space="preserve"> = indicate whether amount is before or after tax [2: after tax] (always equal to 2 in Austria),
</t>
    </r>
    <r>
      <rPr>
        <i/>
        <sz val="10"/>
        <rFont val="Arial"/>
        <family val="2"/>
      </rPr>
      <t>p053360</t>
    </r>
    <r>
      <rPr>
        <sz val="10"/>
        <rFont val="Arial"/>
        <family val="2"/>
      </rPr>
      <t xml:space="preserve"> = please provide the approximate range of amount </t>
    </r>
    <r>
      <rPr>
        <i/>
        <sz val="10"/>
        <rFont val="Arial"/>
        <family val="2"/>
      </rPr>
      <t>(V732 - wieviel haben Sie 1997 ungefähr und insgesamt erhalten?)</t>
    </r>
    <r>
      <rPr>
        <sz val="10"/>
        <rFont val="Arial"/>
        <family val="2"/>
      </rPr>
      <t xml:space="preserve">,
</t>
    </r>
    <r>
      <rPr>
        <i/>
        <sz val="10"/>
        <rFont val="Arial"/>
        <family val="2"/>
      </rPr>
      <t>p052530</t>
    </r>
    <r>
      <rPr>
        <sz val="10"/>
        <rFont val="Arial"/>
        <family val="2"/>
      </rPr>
      <t xml:space="preserve"> = did you receive old-age pension from personal schemes (third pillar)? [1: yes] </t>
    </r>
    <r>
      <rPr>
        <i/>
        <sz val="10"/>
        <rFont val="Arial"/>
        <family val="2"/>
      </rPr>
      <t>(V616 - haben Sie persönlich im Jahr 1997 private Pensionsvorsorge erhalten?)</t>
    </r>
    <r>
      <rPr>
        <sz val="10"/>
        <rFont val="Arial"/>
        <family val="2"/>
      </rPr>
      <t xml:space="preserve">,
</t>
    </r>
    <r>
      <rPr>
        <i/>
        <sz val="10"/>
        <rFont val="Arial"/>
        <family val="2"/>
      </rPr>
      <t>p052540</t>
    </r>
    <r>
      <rPr>
        <sz val="10"/>
        <rFont val="Arial"/>
        <family val="2"/>
      </rPr>
      <t xml:space="preserve"> = monthly amount personal scheme old-age pension in NC </t>
    </r>
    <r>
      <rPr>
        <i/>
        <sz val="10"/>
        <rFont val="Arial"/>
        <family val="2"/>
      </rPr>
      <t>(V617 - Durchschnittsbetrag pro Monat)</t>
    </r>
    <r>
      <rPr>
        <sz val="10"/>
        <rFont val="Arial"/>
        <family val="2"/>
      </rPr>
      <t xml:space="preserve">,
</t>
    </r>
    <r>
      <rPr>
        <i/>
        <sz val="10"/>
        <rFont val="Arial"/>
        <family val="2"/>
      </rPr>
      <t>p052550</t>
    </r>
    <r>
      <rPr>
        <sz val="10"/>
        <rFont val="Arial"/>
        <family val="2"/>
      </rPr>
      <t xml:space="preserve"> = for how many months received during 1997 </t>
    </r>
    <r>
      <rPr>
        <i/>
        <sz val="10"/>
        <rFont val="Arial"/>
        <family val="2"/>
      </rPr>
      <t>(V618 - Monatsanzahl)</t>
    </r>
    <r>
      <rPr>
        <sz val="10"/>
        <rFont val="Arial"/>
        <family val="2"/>
      </rPr>
      <t xml:space="preserve">,
</t>
    </r>
    <r>
      <rPr>
        <i/>
        <sz val="10"/>
        <rFont val="Arial"/>
        <family val="2"/>
      </rPr>
      <t>p052720</t>
    </r>
    <r>
      <rPr>
        <sz val="10"/>
        <rFont val="Arial"/>
        <family val="2"/>
      </rPr>
      <t xml:space="preserve"> = did you receive widows pension from personal schemes (third pillar)? [1: yes] </t>
    </r>
    <r>
      <rPr>
        <i/>
        <sz val="10"/>
        <rFont val="Arial"/>
        <family val="2"/>
      </rPr>
      <t>(V629 - haben Sie persönlich im Jahr 1997 private Pensionsvorsorge als Witwe/Witwer erhalten?)</t>
    </r>
    <r>
      <rPr>
        <sz val="10"/>
        <rFont val="Arial"/>
        <family val="2"/>
      </rPr>
      <t xml:space="preserve">, 
</t>
    </r>
    <r>
      <rPr>
        <i/>
        <sz val="10"/>
        <rFont val="Arial"/>
        <family val="2"/>
      </rPr>
      <t>p052730</t>
    </r>
    <r>
      <rPr>
        <sz val="10"/>
        <rFont val="Arial"/>
        <family val="2"/>
      </rPr>
      <t xml:space="preserve"> = monthly amount personal scheme widows pension in NC </t>
    </r>
    <r>
      <rPr>
        <i/>
        <sz val="10"/>
        <rFont val="Arial"/>
        <family val="2"/>
      </rPr>
      <t>(V630 - Durchschnittsbetrag pro Monat)</t>
    </r>
    <r>
      <rPr>
        <sz val="10"/>
        <rFont val="Arial"/>
        <family val="2"/>
      </rPr>
      <t xml:space="preserve">,
</t>
    </r>
    <r>
      <rPr>
        <i/>
        <sz val="10"/>
        <rFont val="Arial"/>
        <family val="2"/>
      </rPr>
      <t>p052740</t>
    </r>
    <r>
      <rPr>
        <sz val="10"/>
        <rFont val="Arial"/>
        <family val="2"/>
      </rPr>
      <t xml:space="preserve"> = for how many months received during 1997 </t>
    </r>
    <r>
      <rPr>
        <i/>
        <sz val="10"/>
        <rFont val="Arial"/>
        <family val="2"/>
      </rPr>
      <t>(V631 - Monatsanzahl)</t>
    </r>
    <r>
      <rPr>
        <sz val="10"/>
        <rFont val="Arial"/>
        <family val="2"/>
      </rPr>
      <t xml:space="preserve">,
</t>
    </r>
    <r>
      <rPr>
        <i/>
        <sz val="10"/>
        <rFont val="Arial"/>
        <family val="2"/>
      </rPr>
      <t>h051220</t>
    </r>
    <r>
      <rPr>
        <sz val="10"/>
        <rFont val="Arial"/>
        <family val="2"/>
      </rPr>
      <t xml:space="preserve"> = did you(r household) receive any income from renting property? [1: yes] </t>
    </r>
    <r>
      <rPr>
        <i/>
        <sz val="10"/>
        <rFont val="Arial"/>
        <family val="2"/>
      </rPr>
      <t>(V186/V190 - haben Sie oder ein anderes Haushaltsmitglied im
Jahr 1994 Einkünfte aus der Vermietung oder Verpachtung von Eigentum (z.B. Vermietung eines Zimmers, einer Wohnung, eines Hauses oder Verpachtung von Land) / aus der Vermietung von Fremdenzimmern oder Ferienwohnungen gehabt?)</t>
    </r>
    <r>
      <rPr>
        <sz val="10"/>
        <rFont val="Arial"/>
        <family val="2"/>
      </rPr>
      <t xml:space="preserve">,
</t>
    </r>
    <r>
      <rPr>
        <i/>
        <sz val="10"/>
        <rFont val="Arial"/>
        <family val="2"/>
      </rPr>
      <t>h051230</t>
    </r>
    <r>
      <rPr>
        <sz val="10"/>
        <rFont val="Arial"/>
        <family val="2"/>
      </rPr>
      <t xml:space="preserve"> = could you give an estimate of the amount? [1: yes, amount known; 2: yes, amunt not known, 3: no profit, as expenses equalled or exceeded the rent received] </t>
    </r>
    <r>
      <rPr>
        <i/>
        <sz val="10"/>
        <rFont val="Arial"/>
        <family val="2"/>
      </rPr>
      <t>(V187/V191 - weiß der Befragter den Betrag?)</t>
    </r>
    <r>
      <rPr>
        <sz val="10"/>
        <rFont val="Arial"/>
        <family val="2"/>
      </rPr>
      <t xml:space="preserve">,
</t>
    </r>
    <r>
      <rPr>
        <i/>
        <sz val="10"/>
        <rFont val="Arial"/>
        <family val="2"/>
      </rPr>
      <t>h051240</t>
    </r>
    <r>
      <rPr>
        <sz val="10"/>
        <rFont val="Arial"/>
        <family val="2"/>
      </rPr>
      <t xml:space="preserve"> = amount of pre-tax rental income during 1997 in NC </t>
    </r>
    <r>
      <rPr>
        <i/>
        <sz val="10"/>
        <rFont val="Arial"/>
        <family val="2"/>
      </rPr>
      <t>(V188/V192 - Mieteinnahmen nach Abzug aller Kosten (wie Hypotheken, Reparaturen, Instandhaltung, Versicherungen, Betriebskosten, Heizkosten etc.) und vor Abzug von Steuern für das gesamte Jahr 1997)</t>
    </r>
    <r>
      <rPr>
        <sz val="10"/>
        <rFont val="Arial"/>
        <family val="2"/>
      </rPr>
      <t xml:space="preserve">,
</t>
    </r>
    <r>
      <rPr>
        <i/>
        <sz val="10"/>
        <rFont val="Arial"/>
        <family val="2"/>
      </rPr>
      <t>h051250</t>
    </r>
    <r>
      <rPr>
        <sz val="10"/>
        <rFont val="Arial"/>
        <family val="2"/>
      </rPr>
      <t xml:space="preserve"> = approximate range of pre-tax rental income during 1997 in NC </t>
    </r>
    <r>
      <rPr>
        <i/>
        <sz val="10"/>
        <rFont val="Arial"/>
        <family val="2"/>
      </rPr>
      <t>(V189/V193 - können Sie bezogen auf das Jahr 1997 die
Größenordnung angeben?)</t>
    </r>
    <r>
      <rPr>
        <sz val="10"/>
        <rFont val="Arial"/>
        <family val="2"/>
      </rPr>
      <t>.</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</si>
</sst>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 #,##0_ ;_ * \-#,##0_ ;_ * &quot;-&quot;_ ;_ @_ "/>
    <numFmt numFmtId="170" formatCode="_ &quot;SFr.&quot;\ * #,##0.00_ ;_ &quot;SFr.&quot;\ * \-#,##0.00_ ;_ &quot;SFr.&quot;\ * &quot;-&quot;??_ ;_ @_ "/>
    <numFmt numFmtId="171" formatCode="_ * #,##0.00_ ;_ * \-#,##0.00_ ;_ * &quot;-&quot;??_ ;_ @_ "/>
    <numFmt numFmtId="172" formatCode="&quot;Yes&quot;;&quot;Yes&quot;;&quot;No&quot;"/>
    <numFmt numFmtId="173" formatCode="&quot;True&quot;;&quot;True&quot;;&quot;False&quot;"/>
    <numFmt numFmtId="174" formatCode="&quot;On&quot;;&quot;On&quot;;&quot;Off&quot;"/>
  </numFmts>
  <fonts count="15">
    <font>
      <sz val="10"/>
      <name val="Arial"/>
      <family val="0"/>
    </font>
    <font>
      <b/>
      <sz val="10"/>
      <name val="Arial"/>
      <family val="0"/>
    </font>
    <font>
      <b/>
      <sz val="10"/>
      <color indexed="10"/>
      <name val="Arial"/>
      <family val="0"/>
    </font>
    <font>
      <b/>
      <sz val="10"/>
      <color indexed="12"/>
      <name val="Arial"/>
      <family val="0"/>
    </font>
    <font>
      <b/>
      <sz val="10"/>
      <color indexed="48"/>
      <name val="Arial"/>
      <family val="2"/>
    </font>
    <font>
      <sz val="10"/>
      <color indexed="10"/>
      <name val="Arial"/>
      <family val="2"/>
    </font>
    <font>
      <sz val="10"/>
      <color indexed="9"/>
      <name val="Arial"/>
      <family val="2"/>
    </font>
    <font>
      <i/>
      <sz val="10"/>
      <name val="Arial"/>
      <family val="2"/>
    </font>
    <font>
      <u val="single"/>
      <sz val="10"/>
      <color indexed="12"/>
      <name val="Arial"/>
      <family val="0"/>
    </font>
    <font>
      <u val="single"/>
      <sz val="10"/>
      <color indexed="36"/>
      <name val="Arial"/>
      <family val="0"/>
    </font>
    <font>
      <b/>
      <sz val="8"/>
      <color indexed="10"/>
      <name val="Arial"/>
      <family val="2"/>
    </font>
    <font>
      <sz val="8"/>
      <name val="Tahoma"/>
      <family val="0"/>
    </font>
    <font>
      <sz val="8"/>
      <name val="Arial"/>
      <family val="2"/>
    </font>
    <font>
      <b/>
      <i/>
      <sz val="10"/>
      <name val="Arial"/>
      <family val="2"/>
    </font>
    <font>
      <b/>
      <sz val="8"/>
      <name val="Arial"/>
      <family val="2"/>
    </font>
  </fonts>
  <fills count="3">
    <fill>
      <patternFill/>
    </fill>
    <fill>
      <patternFill patternType="gray125"/>
    </fill>
    <fill>
      <patternFill patternType="solid">
        <fgColor indexed="9"/>
        <bgColor indexed="64"/>
      </patternFill>
    </fill>
  </fills>
  <borders count="9">
    <border>
      <left/>
      <right/>
      <top/>
      <bottom/>
      <diagonal/>
    </border>
    <border>
      <left style="medium">
        <color indexed="8"/>
      </left>
      <right style="medium">
        <color indexed="8"/>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style="medium">
        <color indexed="8"/>
      </left>
      <right style="medium">
        <color indexed="8"/>
      </right>
      <top>
        <color indexed="63"/>
      </top>
      <bottom>
        <color indexed="63"/>
      </bottom>
    </border>
    <border>
      <left style="medium">
        <color indexed="8"/>
      </left>
      <right style="medium">
        <color indexed="8"/>
      </right>
      <top style="medium">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60">
    <xf numFmtId="0" fontId="0" fillId="0" borderId="0" xfId="0" applyAlignment="1">
      <alignment/>
    </xf>
    <xf numFmtId="0" fontId="0" fillId="0" borderId="0" xfId="0" applyAlignment="1">
      <alignment horizontal="center"/>
    </xf>
    <xf numFmtId="0" fontId="2" fillId="0" borderId="1" xfId="0" applyFont="1" applyBorder="1" applyAlignment="1">
      <alignment horizontal="center" wrapText="1"/>
    </xf>
    <xf numFmtId="0" fontId="1" fillId="0" borderId="1" xfId="0" applyFont="1" applyBorder="1" applyAlignment="1">
      <alignment horizontal="center" wrapText="1"/>
    </xf>
    <xf numFmtId="0" fontId="1" fillId="0" borderId="1" xfId="0" applyFont="1" applyBorder="1" applyAlignment="1">
      <alignment horizontal="left" wrapText="1"/>
    </xf>
    <xf numFmtId="0" fontId="0" fillId="0" borderId="0" xfId="0" applyAlignment="1">
      <alignment horizontal="left"/>
    </xf>
    <xf numFmtId="0" fontId="2" fillId="0" borderId="1" xfId="0" applyFont="1" applyBorder="1" applyAlignment="1">
      <alignment horizontal="left" wrapText="1"/>
    </xf>
    <xf numFmtId="0" fontId="2" fillId="0" borderId="2" xfId="0" applyFont="1" applyBorder="1" applyAlignment="1">
      <alignment horizontal="center" wrapText="1"/>
    </xf>
    <xf numFmtId="0" fontId="2" fillId="0" borderId="3" xfId="0" applyFont="1" applyBorder="1" applyAlignment="1">
      <alignment horizontal="left" wrapText="1"/>
    </xf>
    <xf numFmtId="0" fontId="2" fillId="0" borderId="2" xfId="0" applyFont="1" applyBorder="1" applyAlignment="1">
      <alignment horizontal="centerContinuous" wrapText="1"/>
    </xf>
    <xf numFmtId="0" fontId="2" fillId="0" borderId="3" xfId="0" applyFont="1" applyBorder="1" applyAlignment="1">
      <alignment horizontal="centerContinuous" wrapText="1"/>
    </xf>
    <xf numFmtId="0" fontId="0" fillId="0" borderId="1" xfId="0" applyFont="1" applyBorder="1" applyAlignment="1">
      <alignment horizontal="left" wrapText="1"/>
    </xf>
    <xf numFmtId="0" fontId="5" fillId="0" borderId="2" xfId="0" applyFont="1" applyBorder="1" applyAlignment="1">
      <alignment horizontal="center" wrapText="1"/>
    </xf>
    <xf numFmtId="0" fontId="5" fillId="0" borderId="3" xfId="0" applyFont="1" applyBorder="1" applyAlignment="1">
      <alignment horizontal="left" wrapText="1"/>
    </xf>
    <xf numFmtId="0" fontId="1" fillId="0" borderId="1" xfId="0" applyFont="1" applyFill="1" applyBorder="1" applyAlignment="1">
      <alignment horizontal="center" wrapText="1"/>
    </xf>
    <xf numFmtId="0" fontId="0" fillId="0" borderId="1" xfId="0" applyFont="1" applyFill="1" applyBorder="1" applyAlignment="1">
      <alignment horizontal="left" wrapText="1"/>
    </xf>
    <xf numFmtId="0" fontId="8" fillId="0" borderId="1" xfId="20" applyBorder="1" applyAlignment="1">
      <alignment horizontal="left" wrapText="1"/>
    </xf>
    <xf numFmtId="0" fontId="0" fillId="0" borderId="1" xfId="0" applyFont="1" applyBorder="1" applyAlignment="1">
      <alignment horizontal="center" wrapText="1"/>
    </xf>
    <xf numFmtId="0" fontId="2" fillId="0" borderId="1" xfId="0" applyFont="1" applyBorder="1" applyAlignment="1">
      <alignment horizontal="center" wrapText="1"/>
    </xf>
    <xf numFmtId="0" fontId="2" fillId="0" borderId="1" xfId="0" applyFont="1" applyFill="1" applyBorder="1" applyAlignment="1">
      <alignment horizontal="center" wrapText="1"/>
    </xf>
    <xf numFmtId="0" fontId="2" fillId="0" borderId="1" xfId="0" applyFont="1" applyBorder="1" applyAlignment="1">
      <alignment horizontal="centerContinuous" wrapText="1"/>
    </xf>
    <xf numFmtId="0" fontId="5" fillId="0" borderId="1" xfId="0" applyFont="1" applyBorder="1" applyAlignment="1">
      <alignment horizontal="left" wrapText="1"/>
    </xf>
    <xf numFmtId="0" fontId="1" fillId="0" borderId="1" xfId="0" applyFont="1" applyBorder="1" applyAlignment="1">
      <alignment horizontal="centerContinuous" wrapText="1"/>
    </xf>
    <xf numFmtId="0" fontId="0" fillId="0" borderId="1" xfId="0" applyFont="1" applyBorder="1" applyAlignment="1">
      <alignment horizontal="right" wrapText="1"/>
    </xf>
    <xf numFmtId="0" fontId="0" fillId="0" borderId="0" xfId="0" applyFont="1" applyAlignment="1">
      <alignment wrapText="1"/>
    </xf>
    <xf numFmtId="0" fontId="2" fillId="0" borderId="4" xfId="0" applyFont="1" applyBorder="1" applyAlignment="1">
      <alignment horizontal="left"/>
    </xf>
    <xf numFmtId="0" fontId="2" fillId="0" borderId="5" xfId="0" applyFont="1" applyFill="1" applyBorder="1" applyAlignment="1">
      <alignment horizontal="center" wrapText="1"/>
    </xf>
    <xf numFmtId="0" fontId="0" fillId="0" borderId="0" xfId="0" applyAlignment="1">
      <alignment/>
    </xf>
    <xf numFmtId="0" fontId="0" fillId="0" borderId="1" xfId="0" applyBorder="1" applyAlignment="1">
      <alignment/>
    </xf>
    <xf numFmtId="0" fontId="0" fillId="0" borderId="0" xfId="0" applyAlignment="1">
      <alignment horizontal="right"/>
    </xf>
    <xf numFmtId="0" fontId="1" fillId="0" borderId="1" xfId="0" applyFont="1" applyBorder="1" applyAlignment="1">
      <alignment horizontal="center" wrapText="1"/>
    </xf>
    <xf numFmtId="0" fontId="0" fillId="0" borderId="1" xfId="0" applyFont="1" applyBorder="1" applyAlignment="1">
      <alignment wrapText="1"/>
    </xf>
    <xf numFmtId="0" fontId="1" fillId="0" borderId="1" xfId="0" applyFont="1" applyBorder="1" applyAlignment="1">
      <alignment wrapText="1"/>
    </xf>
    <xf numFmtId="0" fontId="6" fillId="0" borderId="1" xfId="0" applyFont="1" applyBorder="1" applyAlignment="1">
      <alignment wrapText="1"/>
    </xf>
    <xf numFmtId="0" fontId="1" fillId="0" borderId="6" xfId="0" applyFont="1" applyBorder="1" applyAlignment="1">
      <alignment wrapText="1"/>
    </xf>
    <xf numFmtId="0" fontId="1" fillId="2" borderId="1" xfId="0" applyFont="1" applyFill="1" applyBorder="1" applyAlignment="1">
      <alignment wrapText="1"/>
    </xf>
    <xf numFmtId="0" fontId="2" fillId="0" borderId="4" xfId="0" applyFont="1" applyFill="1" applyBorder="1" applyAlignment="1">
      <alignment horizontal="left"/>
    </xf>
    <xf numFmtId="0" fontId="4" fillId="0" borderId="1" xfId="0" applyFont="1" applyFill="1" applyBorder="1" applyAlignment="1">
      <alignment horizontal="center" wrapText="1"/>
    </xf>
    <xf numFmtId="0" fontId="3" fillId="0" borderId="1" xfId="0" applyFont="1" applyFill="1" applyBorder="1" applyAlignment="1">
      <alignment horizontal="center" wrapText="1"/>
    </xf>
    <xf numFmtId="0" fontId="0" fillId="0" borderId="1" xfId="0" applyNumberFormat="1" applyFont="1" applyBorder="1" applyAlignment="1">
      <alignment horizontal="right" wrapText="1"/>
    </xf>
    <xf numFmtId="0" fontId="6" fillId="0" borderId="1" xfId="0" applyFont="1" applyBorder="1" applyAlignment="1">
      <alignment horizontal="center" wrapText="1"/>
    </xf>
    <xf numFmtId="0" fontId="3" fillId="0" borderId="6" xfId="0" applyFont="1" applyFill="1" applyBorder="1" applyAlignment="1">
      <alignment horizontal="center" wrapText="1"/>
    </xf>
    <xf numFmtId="0" fontId="3" fillId="0" borderId="7" xfId="0" applyFont="1" applyFill="1" applyBorder="1" applyAlignment="1">
      <alignment horizontal="center" wrapText="1"/>
    </xf>
    <xf numFmtId="0" fontId="3" fillId="0" borderId="1" xfId="0" applyFont="1" applyFill="1" applyBorder="1" applyAlignment="1">
      <alignment horizontal="center" wrapText="1"/>
    </xf>
    <xf numFmtId="0" fontId="0" fillId="0" borderId="0" xfId="0" applyFill="1" applyAlignment="1">
      <alignment/>
    </xf>
    <xf numFmtId="0" fontId="10" fillId="0" borderId="1" xfId="0" applyFont="1" applyBorder="1" applyAlignment="1">
      <alignment horizontal="centerContinuous" wrapText="1"/>
    </xf>
    <xf numFmtId="0" fontId="1" fillId="0" borderId="1" xfId="0" applyFont="1" applyFill="1" applyBorder="1" applyAlignment="1">
      <alignment horizontal="left" wrapText="1"/>
    </xf>
    <xf numFmtId="0" fontId="1" fillId="2" borderId="8" xfId="0" applyFont="1" applyFill="1" applyBorder="1" applyAlignment="1">
      <alignment horizontal="left" wrapText="1"/>
    </xf>
    <xf numFmtId="0" fontId="3" fillId="2" borderId="1" xfId="0" applyFont="1" applyFill="1" applyBorder="1" applyAlignment="1">
      <alignment horizontal="center" wrapText="1"/>
    </xf>
    <xf numFmtId="0" fontId="3" fillId="0" borderId="1" xfId="0" applyFont="1" applyFill="1" applyBorder="1" applyAlignment="1">
      <alignment horizontal="left" wrapText="1"/>
    </xf>
    <xf numFmtId="0" fontId="4" fillId="0" borderId="1" xfId="0" applyFont="1" applyBorder="1" applyAlignment="1">
      <alignment horizontal="left" wrapText="1"/>
    </xf>
    <xf numFmtId="0" fontId="10" fillId="0" borderId="4" xfId="0" applyFont="1" applyBorder="1" applyAlignment="1">
      <alignment horizontal="center" wrapText="1"/>
    </xf>
    <xf numFmtId="0" fontId="12" fillId="0" borderId="2" xfId="0" applyFont="1" applyBorder="1" applyAlignment="1">
      <alignment/>
    </xf>
    <xf numFmtId="0" fontId="12" fillId="0" borderId="3" xfId="0" applyFont="1" applyBorder="1" applyAlignment="1">
      <alignment/>
    </xf>
    <xf numFmtId="0" fontId="10" fillId="0" borderId="4" xfId="0" applyFont="1" applyBorder="1" applyAlignment="1">
      <alignment horizontal="center"/>
    </xf>
    <xf numFmtId="0" fontId="10" fillId="0" borderId="2" xfId="0" applyFont="1" applyBorder="1" applyAlignment="1">
      <alignment horizontal="center"/>
    </xf>
    <xf numFmtId="0" fontId="10" fillId="0" borderId="3" xfId="0" applyFont="1" applyBorder="1" applyAlignment="1">
      <alignment horizontal="center"/>
    </xf>
    <xf numFmtId="0" fontId="2" fillId="0" borderId="4" xfId="0" applyFont="1" applyBorder="1" applyAlignment="1">
      <alignment horizontal="left" wrapText="1"/>
    </xf>
    <xf numFmtId="0" fontId="2" fillId="0" borderId="2" xfId="0" applyFont="1" applyBorder="1" applyAlignment="1">
      <alignment horizontal="left" wrapText="1"/>
    </xf>
    <xf numFmtId="0" fontId="0" fillId="0" borderId="2" xfId="0" applyBorder="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5.emf" /><Relationship Id="rId3" Type="http://schemas.openxmlformats.org/officeDocument/2006/relationships/image" Target="../media/image2.emf" /><Relationship Id="rId4" Type="http://schemas.openxmlformats.org/officeDocument/2006/relationships/image" Target="../media/image4.emf" /><Relationship Id="rId5" Type="http://schemas.openxmlformats.org/officeDocument/2006/relationships/image" Target="../media/image3.emf" /><Relationship Id="rId6" Type="http://schemas.openxmlformats.org/officeDocument/2006/relationships/image" Target="../media/image9.emf" /><Relationship Id="rId7" Type="http://schemas.openxmlformats.org/officeDocument/2006/relationships/image" Target="../media/image12.emf" /><Relationship Id="rId8" Type="http://schemas.openxmlformats.org/officeDocument/2006/relationships/image" Target="../media/image8.emf" /><Relationship Id="rId9" Type="http://schemas.openxmlformats.org/officeDocument/2006/relationships/image" Target="../media/image1.emf" /><Relationship Id="rId10" Type="http://schemas.openxmlformats.org/officeDocument/2006/relationships/image" Target="../media/image10.emf" /></Relationships>
</file>

<file path=xl/drawings/_rels/drawing2.x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3.emf" /><Relationship Id="rId3" Type="http://schemas.openxmlformats.org/officeDocument/2006/relationships/image" Target="../media/image14.emf" /><Relationship Id="rId4"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0</xdr:colOff>
      <xdr:row>72</xdr:row>
      <xdr:rowOff>923925</xdr:rowOff>
    </xdr:from>
    <xdr:to>
      <xdr:col>15</xdr:col>
      <xdr:colOff>190500</xdr:colOff>
      <xdr:row>72</xdr:row>
      <xdr:rowOff>2200275</xdr:rowOff>
    </xdr:to>
    <xdr:pic>
      <xdr:nvPicPr>
        <xdr:cNvPr id="1" name="Picture 93"/>
        <xdr:cNvPicPr preferRelativeResize="1">
          <a:picLocks noChangeAspect="1"/>
        </xdr:cNvPicPr>
      </xdr:nvPicPr>
      <xdr:blipFill>
        <a:blip r:embed="rId1"/>
        <a:stretch>
          <a:fillRect/>
        </a:stretch>
      </xdr:blipFill>
      <xdr:spPr>
        <a:xfrm>
          <a:off x="22126575" y="55549800"/>
          <a:ext cx="4867275" cy="1285875"/>
        </a:xfrm>
        <a:prstGeom prst="rect">
          <a:avLst/>
        </a:prstGeom>
        <a:noFill/>
        <a:ln w="9525" cmpd="sng">
          <a:noFill/>
        </a:ln>
      </xdr:spPr>
    </xdr:pic>
    <xdr:clientData/>
  </xdr:twoCellAnchor>
  <xdr:twoCellAnchor editAs="oneCell">
    <xdr:from>
      <xdr:col>14</xdr:col>
      <xdr:colOff>0</xdr:colOff>
      <xdr:row>117</xdr:row>
      <xdr:rowOff>0</xdr:rowOff>
    </xdr:from>
    <xdr:to>
      <xdr:col>15</xdr:col>
      <xdr:colOff>180975</xdr:colOff>
      <xdr:row>118</xdr:row>
      <xdr:rowOff>142875</xdr:rowOff>
    </xdr:to>
    <xdr:pic>
      <xdr:nvPicPr>
        <xdr:cNvPr id="2" name="Picture 73"/>
        <xdr:cNvPicPr preferRelativeResize="1">
          <a:picLocks noChangeAspect="1"/>
        </xdr:cNvPicPr>
      </xdr:nvPicPr>
      <xdr:blipFill>
        <a:blip r:embed="rId2"/>
        <a:stretch>
          <a:fillRect/>
        </a:stretch>
      </xdr:blipFill>
      <xdr:spPr>
        <a:xfrm>
          <a:off x="22126575" y="103889175"/>
          <a:ext cx="4857750" cy="1285875"/>
        </a:xfrm>
        <a:prstGeom prst="rect">
          <a:avLst/>
        </a:prstGeom>
        <a:noFill/>
        <a:ln w="9525" cmpd="sng">
          <a:noFill/>
        </a:ln>
      </xdr:spPr>
    </xdr:pic>
    <xdr:clientData/>
  </xdr:twoCellAnchor>
  <xdr:twoCellAnchor editAs="oneCell">
    <xdr:from>
      <xdr:col>14</xdr:col>
      <xdr:colOff>0</xdr:colOff>
      <xdr:row>68</xdr:row>
      <xdr:rowOff>0</xdr:rowOff>
    </xdr:from>
    <xdr:to>
      <xdr:col>15</xdr:col>
      <xdr:colOff>180975</xdr:colOff>
      <xdr:row>68</xdr:row>
      <xdr:rowOff>1438275</xdr:rowOff>
    </xdr:to>
    <xdr:pic>
      <xdr:nvPicPr>
        <xdr:cNvPr id="3" name="Picture 84"/>
        <xdr:cNvPicPr preferRelativeResize="1">
          <a:picLocks noChangeAspect="1"/>
        </xdr:cNvPicPr>
      </xdr:nvPicPr>
      <xdr:blipFill>
        <a:blip r:embed="rId3"/>
        <a:stretch>
          <a:fillRect/>
        </a:stretch>
      </xdr:blipFill>
      <xdr:spPr>
        <a:xfrm>
          <a:off x="22126575" y="47139225"/>
          <a:ext cx="4857750" cy="1438275"/>
        </a:xfrm>
        <a:prstGeom prst="rect">
          <a:avLst/>
        </a:prstGeom>
        <a:noFill/>
        <a:ln w="9525" cmpd="sng">
          <a:noFill/>
        </a:ln>
      </xdr:spPr>
    </xdr:pic>
    <xdr:clientData/>
  </xdr:twoCellAnchor>
  <xdr:twoCellAnchor editAs="oneCell">
    <xdr:from>
      <xdr:col>14</xdr:col>
      <xdr:colOff>0</xdr:colOff>
      <xdr:row>69</xdr:row>
      <xdr:rowOff>0</xdr:rowOff>
    </xdr:from>
    <xdr:to>
      <xdr:col>15</xdr:col>
      <xdr:colOff>190500</xdr:colOff>
      <xdr:row>69</xdr:row>
      <xdr:rowOff>1524000</xdr:rowOff>
    </xdr:to>
    <xdr:pic>
      <xdr:nvPicPr>
        <xdr:cNvPr id="4" name="Picture 86"/>
        <xdr:cNvPicPr preferRelativeResize="1">
          <a:picLocks noChangeAspect="1"/>
        </xdr:cNvPicPr>
      </xdr:nvPicPr>
      <xdr:blipFill>
        <a:blip r:embed="rId4"/>
        <a:stretch>
          <a:fillRect/>
        </a:stretch>
      </xdr:blipFill>
      <xdr:spPr>
        <a:xfrm>
          <a:off x="22126575" y="50225325"/>
          <a:ext cx="4867275" cy="1524000"/>
        </a:xfrm>
        <a:prstGeom prst="rect">
          <a:avLst/>
        </a:prstGeom>
        <a:noFill/>
        <a:ln w="9525" cmpd="sng">
          <a:noFill/>
        </a:ln>
      </xdr:spPr>
    </xdr:pic>
    <xdr:clientData/>
  </xdr:twoCellAnchor>
  <xdr:twoCellAnchor editAs="oneCell">
    <xdr:from>
      <xdr:col>14</xdr:col>
      <xdr:colOff>0</xdr:colOff>
      <xdr:row>72</xdr:row>
      <xdr:rowOff>0</xdr:rowOff>
    </xdr:from>
    <xdr:to>
      <xdr:col>15</xdr:col>
      <xdr:colOff>190500</xdr:colOff>
      <xdr:row>72</xdr:row>
      <xdr:rowOff>1476375</xdr:rowOff>
    </xdr:to>
    <xdr:pic>
      <xdr:nvPicPr>
        <xdr:cNvPr id="5" name="Picture 87"/>
        <xdr:cNvPicPr preferRelativeResize="1">
          <a:picLocks noChangeAspect="1"/>
        </xdr:cNvPicPr>
      </xdr:nvPicPr>
      <xdr:blipFill>
        <a:blip r:embed="rId5"/>
        <a:stretch>
          <a:fillRect/>
        </a:stretch>
      </xdr:blipFill>
      <xdr:spPr>
        <a:xfrm>
          <a:off x="22126575" y="54625875"/>
          <a:ext cx="4867275" cy="1476375"/>
        </a:xfrm>
        <a:prstGeom prst="rect">
          <a:avLst/>
        </a:prstGeom>
        <a:noFill/>
        <a:ln w="9525" cmpd="sng">
          <a:noFill/>
        </a:ln>
      </xdr:spPr>
    </xdr:pic>
    <xdr:clientData/>
  </xdr:twoCellAnchor>
  <xdr:twoCellAnchor editAs="oneCell">
    <xdr:from>
      <xdr:col>14</xdr:col>
      <xdr:colOff>0</xdr:colOff>
      <xdr:row>86</xdr:row>
      <xdr:rowOff>0</xdr:rowOff>
    </xdr:from>
    <xdr:to>
      <xdr:col>15</xdr:col>
      <xdr:colOff>190500</xdr:colOff>
      <xdr:row>86</xdr:row>
      <xdr:rowOff>1114425</xdr:rowOff>
    </xdr:to>
    <xdr:pic>
      <xdr:nvPicPr>
        <xdr:cNvPr id="6" name="Picture 88"/>
        <xdr:cNvPicPr preferRelativeResize="1">
          <a:picLocks noChangeAspect="1"/>
        </xdr:cNvPicPr>
      </xdr:nvPicPr>
      <xdr:blipFill>
        <a:blip r:embed="rId6"/>
        <a:stretch>
          <a:fillRect/>
        </a:stretch>
      </xdr:blipFill>
      <xdr:spPr>
        <a:xfrm>
          <a:off x="22126575" y="62893575"/>
          <a:ext cx="4867275" cy="1114425"/>
        </a:xfrm>
        <a:prstGeom prst="rect">
          <a:avLst/>
        </a:prstGeom>
        <a:noFill/>
        <a:ln w="9525" cmpd="sng">
          <a:noFill/>
        </a:ln>
      </xdr:spPr>
    </xdr:pic>
    <xdr:clientData/>
  </xdr:twoCellAnchor>
  <xdr:twoCellAnchor editAs="oneCell">
    <xdr:from>
      <xdr:col>14</xdr:col>
      <xdr:colOff>0</xdr:colOff>
      <xdr:row>88</xdr:row>
      <xdr:rowOff>0</xdr:rowOff>
    </xdr:from>
    <xdr:to>
      <xdr:col>15</xdr:col>
      <xdr:colOff>180975</xdr:colOff>
      <xdr:row>88</xdr:row>
      <xdr:rowOff>1295400</xdr:rowOff>
    </xdr:to>
    <xdr:pic>
      <xdr:nvPicPr>
        <xdr:cNvPr id="7" name="Picture 90"/>
        <xdr:cNvPicPr preferRelativeResize="1">
          <a:picLocks noChangeAspect="1"/>
        </xdr:cNvPicPr>
      </xdr:nvPicPr>
      <xdr:blipFill>
        <a:blip r:embed="rId7"/>
        <a:stretch>
          <a:fillRect/>
        </a:stretch>
      </xdr:blipFill>
      <xdr:spPr>
        <a:xfrm>
          <a:off x="22126575" y="67113150"/>
          <a:ext cx="4857750" cy="1295400"/>
        </a:xfrm>
        <a:prstGeom prst="rect">
          <a:avLst/>
        </a:prstGeom>
        <a:noFill/>
        <a:ln w="9525" cmpd="sng">
          <a:noFill/>
        </a:ln>
      </xdr:spPr>
    </xdr:pic>
    <xdr:clientData/>
  </xdr:twoCellAnchor>
  <xdr:twoCellAnchor editAs="oneCell">
    <xdr:from>
      <xdr:col>14</xdr:col>
      <xdr:colOff>0</xdr:colOff>
      <xdr:row>93</xdr:row>
      <xdr:rowOff>0</xdr:rowOff>
    </xdr:from>
    <xdr:to>
      <xdr:col>15</xdr:col>
      <xdr:colOff>190500</xdr:colOff>
      <xdr:row>93</xdr:row>
      <xdr:rowOff>1114425</xdr:rowOff>
    </xdr:to>
    <xdr:pic>
      <xdr:nvPicPr>
        <xdr:cNvPr id="8" name="Picture 91"/>
        <xdr:cNvPicPr preferRelativeResize="1">
          <a:picLocks noChangeAspect="1"/>
        </xdr:cNvPicPr>
      </xdr:nvPicPr>
      <xdr:blipFill>
        <a:blip r:embed="rId8"/>
        <a:stretch>
          <a:fillRect/>
        </a:stretch>
      </xdr:blipFill>
      <xdr:spPr>
        <a:xfrm>
          <a:off x="22126575" y="74971275"/>
          <a:ext cx="4867275" cy="1114425"/>
        </a:xfrm>
        <a:prstGeom prst="rect">
          <a:avLst/>
        </a:prstGeom>
        <a:noFill/>
        <a:ln w="9525" cmpd="sng">
          <a:noFill/>
        </a:ln>
      </xdr:spPr>
    </xdr:pic>
    <xdr:clientData/>
  </xdr:twoCellAnchor>
  <xdr:twoCellAnchor editAs="oneCell">
    <xdr:from>
      <xdr:col>14</xdr:col>
      <xdr:colOff>0</xdr:colOff>
      <xdr:row>120</xdr:row>
      <xdr:rowOff>0</xdr:rowOff>
    </xdr:from>
    <xdr:to>
      <xdr:col>15</xdr:col>
      <xdr:colOff>180975</xdr:colOff>
      <xdr:row>120</xdr:row>
      <xdr:rowOff>1352550</xdr:rowOff>
    </xdr:to>
    <xdr:pic>
      <xdr:nvPicPr>
        <xdr:cNvPr id="9" name="Picture 92"/>
        <xdr:cNvPicPr preferRelativeResize="1">
          <a:picLocks noChangeAspect="1"/>
        </xdr:cNvPicPr>
      </xdr:nvPicPr>
      <xdr:blipFill>
        <a:blip r:embed="rId9"/>
        <a:stretch>
          <a:fillRect/>
        </a:stretch>
      </xdr:blipFill>
      <xdr:spPr>
        <a:xfrm>
          <a:off x="22126575" y="108289725"/>
          <a:ext cx="4857750" cy="1352550"/>
        </a:xfrm>
        <a:prstGeom prst="rect">
          <a:avLst/>
        </a:prstGeom>
        <a:noFill/>
        <a:ln w="9525" cmpd="sng">
          <a:noFill/>
        </a:ln>
      </xdr:spPr>
    </xdr:pic>
    <xdr:clientData/>
  </xdr:twoCellAnchor>
  <xdr:twoCellAnchor editAs="oneCell">
    <xdr:from>
      <xdr:col>14</xdr:col>
      <xdr:colOff>0</xdr:colOff>
      <xdr:row>56</xdr:row>
      <xdr:rowOff>0</xdr:rowOff>
    </xdr:from>
    <xdr:to>
      <xdr:col>15</xdr:col>
      <xdr:colOff>180975</xdr:colOff>
      <xdr:row>56</xdr:row>
      <xdr:rowOff>1114425</xdr:rowOff>
    </xdr:to>
    <xdr:pic>
      <xdr:nvPicPr>
        <xdr:cNvPr id="10" name="Picture 95"/>
        <xdr:cNvPicPr preferRelativeResize="1">
          <a:picLocks noChangeAspect="1"/>
        </xdr:cNvPicPr>
      </xdr:nvPicPr>
      <xdr:blipFill>
        <a:blip r:embed="rId10"/>
        <a:stretch>
          <a:fillRect/>
        </a:stretch>
      </xdr:blipFill>
      <xdr:spPr>
        <a:xfrm>
          <a:off x="22126575" y="40852725"/>
          <a:ext cx="4857750" cy="1114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0</xdr:colOff>
      <xdr:row>30</xdr:row>
      <xdr:rowOff>0</xdr:rowOff>
    </xdr:from>
    <xdr:to>
      <xdr:col>15</xdr:col>
      <xdr:colOff>180975</xdr:colOff>
      <xdr:row>30</xdr:row>
      <xdr:rowOff>4276725</xdr:rowOff>
    </xdr:to>
    <xdr:pic>
      <xdr:nvPicPr>
        <xdr:cNvPr id="1" name="Picture 29"/>
        <xdr:cNvPicPr preferRelativeResize="1">
          <a:picLocks noChangeAspect="1"/>
        </xdr:cNvPicPr>
      </xdr:nvPicPr>
      <xdr:blipFill>
        <a:blip r:embed="rId1"/>
        <a:stretch>
          <a:fillRect/>
        </a:stretch>
      </xdr:blipFill>
      <xdr:spPr>
        <a:xfrm>
          <a:off x="22479000" y="44176950"/>
          <a:ext cx="4857750" cy="4276725"/>
        </a:xfrm>
        <a:prstGeom prst="rect">
          <a:avLst/>
        </a:prstGeom>
        <a:noFill/>
        <a:ln w="9525" cmpd="sng">
          <a:noFill/>
        </a:ln>
      </xdr:spPr>
    </xdr:pic>
    <xdr:clientData/>
  </xdr:twoCellAnchor>
  <xdr:twoCellAnchor editAs="oneCell">
    <xdr:from>
      <xdr:col>14</xdr:col>
      <xdr:colOff>0</xdr:colOff>
      <xdr:row>37</xdr:row>
      <xdr:rowOff>0</xdr:rowOff>
    </xdr:from>
    <xdr:to>
      <xdr:col>15</xdr:col>
      <xdr:colOff>190500</xdr:colOff>
      <xdr:row>37</xdr:row>
      <xdr:rowOff>1647825</xdr:rowOff>
    </xdr:to>
    <xdr:pic>
      <xdr:nvPicPr>
        <xdr:cNvPr id="2" name="Picture 30"/>
        <xdr:cNvPicPr preferRelativeResize="1">
          <a:picLocks noChangeAspect="1"/>
        </xdr:cNvPicPr>
      </xdr:nvPicPr>
      <xdr:blipFill>
        <a:blip r:embed="rId2"/>
        <a:stretch>
          <a:fillRect/>
        </a:stretch>
      </xdr:blipFill>
      <xdr:spPr>
        <a:xfrm>
          <a:off x="22479000" y="51149250"/>
          <a:ext cx="4867275" cy="1647825"/>
        </a:xfrm>
        <a:prstGeom prst="rect">
          <a:avLst/>
        </a:prstGeom>
        <a:noFill/>
        <a:ln w="9525" cmpd="sng">
          <a:noFill/>
        </a:ln>
      </xdr:spPr>
    </xdr:pic>
    <xdr:clientData/>
  </xdr:twoCellAnchor>
  <xdr:twoCellAnchor editAs="oneCell">
    <xdr:from>
      <xdr:col>14</xdr:col>
      <xdr:colOff>0</xdr:colOff>
      <xdr:row>43</xdr:row>
      <xdr:rowOff>0</xdr:rowOff>
    </xdr:from>
    <xdr:to>
      <xdr:col>15</xdr:col>
      <xdr:colOff>171450</xdr:colOff>
      <xdr:row>43</xdr:row>
      <xdr:rowOff>1457325</xdr:rowOff>
    </xdr:to>
    <xdr:pic>
      <xdr:nvPicPr>
        <xdr:cNvPr id="3" name="Picture 31"/>
        <xdr:cNvPicPr preferRelativeResize="1">
          <a:picLocks noChangeAspect="1"/>
        </xdr:cNvPicPr>
      </xdr:nvPicPr>
      <xdr:blipFill>
        <a:blip r:embed="rId3"/>
        <a:stretch>
          <a:fillRect/>
        </a:stretch>
      </xdr:blipFill>
      <xdr:spPr>
        <a:xfrm>
          <a:off x="22479000" y="57188100"/>
          <a:ext cx="4848225" cy="1457325"/>
        </a:xfrm>
        <a:prstGeom prst="rect">
          <a:avLst/>
        </a:prstGeom>
        <a:noFill/>
        <a:ln w="9525" cmpd="sng">
          <a:noFill/>
        </a:ln>
      </xdr:spPr>
    </xdr:pic>
    <xdr:clientData/>
  </xdr:twoCellAnchor>
  <xdr:twoCellAnchor editAs="oneCell">
    <xdr:from>
      <xdr:col>14</xdr:col>
      <xdr:colOff>0</xdr:colOff>
      <xdr:row>48</xdr:row>
      <xdr:rowOff>0</xdr:rowOff>
    </xdr:from>
    <xdr:to>
      <xdr:col>15</xdr:col>
      <xdr:colOff>190500</xdr:colOff>
      <xdr:row>48</xdr:row>
      <xdr:rowOff>1114425</xdr:rowOff>
    </xdr:to>
    <xdr:pic>
      <xdr:nvPicPr>
        <xdr:cNvPr id="4" name="Picture 32"/>
        <xdr:cNvPicPr preferRelativeResize="1">
          <a:picLocks noChangeAspect="1"/>
        </xdr:cNvPicPr>
      </xdr:nvPicPr>
      <xdr:blipFill>
        <a:blip r:embed="rId4"/>
        <a:stretch>
          <a:fillRect/>
        </a:stretch>
      </xdr:blipFill>
      <xdr:spPr>
        <a:xfrm>
          <a:off x="22479000" y="62807850"/>
          <a:ext cx="4867275" cy="1114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dimension ref="A1:O175"/>
  <sheetViews>
    <sheetView tabSelected="1" workbookViewId="0" topLeftCell="A1">
      <pane xSplit="2" ySplit="1" topLeftCell="F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11.7109375" style="44" customWidth="1"/>
    <col min="2" max="2" width="20.421875" style="27" customWidth="1"/>
    <col min="3" max="3" width="8.28125" style="1" customWidth="1"/>
    <col min="4" max="4" width="55.421875" style="5" customWidth="1"/>
    <col min="5" max="5" width="20.421875" style="27" customWidth="1"/>
    <col min="6" max="6" width="65.7109375" style="27" customWidth="1"/>
    <col min="7" max="7" width="24.57421875" style="27" customWidth="1"/>
    <col min="8" max="8" width="12.421875" style="1" customWidth="1"/>
    <col min="9" max="9" width="56.00390625" style="5" customWidth="1"/>
    <col min="10" max="10" width="12.28125" style="5" customWidth="1"/>
    <col min="11" max="14" width="11.140625" style="27" customWidth="1"/>
    <col min="15" max="15" width="70.140625" style="27" customWidth="1"/>
    <col min="16" max="16384" width="9.140625" style="27" customWidth="1"/>
  </cols>
  <sheetData>
    <row r="1" spans="1:15" ht="64.5" thickBot="1">
      <c r="A1" s="19" t="s">
        <v>474</v>
      </c>
      <c r="B1" s="2" t="s">
        <v>444</v>
      </c>
      <c r="C1" s="2" t="s">
        <v>445</v>
      </c>
      <c r="D1" s="18" t="s">
        <v>446</v>
      </c>
      <c r="E1" s="2" t="s">
        <v>476</v>
      </c>
      <c r="F1" s="2" t="s">
        <v>447</v>
      </c>
      <c r="G1" s="2" t="s">
        <v>468</v>
      </c>
      <c r="H1" s="2" t="s">
        <v>416</v>
      </c>
      <c r="I1" s="18" t="s">
        <v>477</v>
      </c>
      <c r="J1" s="18" t="s">
        <v>422</v>
      </c>
      <c r="K1" s="19" t="s">
        <v>430</v>
      </c>
      <c r="L1" s="19" t="s">
        <v>431</v>
      </c>
      <c r="M1" s="19" t="s">
        <v>420</v>
      </c>
      <c r="N1" s="19" t="s">
        <v>432</v>
      </c>
      <c r="O1" s="26" t="s">
        <v>87</v>
      </c>
    </row>
    <row r="2" spans="1:15" ht="13.5" thickBot="1">
      <c r="A2" s="36" t="s">
        <v>478</v>
      </c>
      <c r="B2" s="9"/>
      <c r="C2" s="9"/>
      <c r="D2" s="20"/>
      <c r="E2" s="9"/>
      <c r="F2" s="9"/>
      <c r="G2" s="9"/>
      <c r="H2" s="7"/>
      <c r="I2" s="10"/>
      <c r="J2" s="51" t="s">
        <v>713</v>
      </c>
      <c r="K2" s="52"/>
      <c r="L2" s="52"/>
      <c r="M2" s="52"/>
      <c r="N2" s="53"/>
      <c r="O2" s="28"/>
    </row>
    <row r="3" spans="1:15" ht="13.5" thickBot="1">
      <c r="A3" s="57" t="s">
        <v>479</v>
      </c>
      <c r="B3" s="59"/>
      <c r="C3" s="7"/>
      <c r="D3" s="6"/>
      <c r="E3" s="7"/>
      <c r="F3" s="7"/>
      <c r="G3" s="7"/>
      <c r="H3" s="7"/>
      <c r="I3" s="8"/>
      <c r="J3" s="45" t="s">
        <v>714</v>
      </c>
      <c r="K3" s="54" t="s">
        <v>429</v>
      </c>
      <c r="L3" s="55"/>
      <c r="M3" s="55"/>
      <c r="N3" s="56"/>
      <c r="O3" s="28"/>
    </row>
    <row r="4" spans="1:15" ht="39" thickBot="1">
      <c r="A4" s="37" t="s">
        <v>484</v>
      </c>
      <c r="B4" s="4" t="s">
        <v>485</v>
      </c>
      <c r="C4" s="3" t="s">
        <v>482</v>
      </c>
      <c r="D4" s="11" t="s">
        <v>189</v>
      </c>
      <c r="E4" s="11" t="s">
        <v>483</v>
      </c>
      <c r="F4" s="11" t="s">
        <v>188</v>
      </c>
      <c r="G4" s="11" t="s">
        <v>99</v>
      </c>
      <c r="H4" s="17"/>
      <c r="I4" s="11" t="s">
        <v>190</v>
      </c>
      <c r="J4" s="28">
        <v>2918</v>
      </c>
      <c r="K4" s="28">
        <v>119</v>
      </c>
      <c r="L4" s="28">
        <v>119</v>
      </c>
      <c r="M4" s="28">
        <v>119</v>
      </c>
      <c r="N4" s="28">
        <v>0</v>
      </c>
      <c r="O4" s="11"/>
    </row>
    <row r="5" spans="1:15" ht="51.75" thickBot="1">
      <c r="A5" s="37" t="s">
        <v>480</v>
      </c>
      <c r="B5" s="4" t="s">
        <v>481</v>
      </c>
      <c r="C5" s="3" t="s">
        <v>482</v>
      </c>
      <c r="D5" s="11"/>
      <c r="E5" s="11" t="s">
        <v>483</v>
      </c>
      <c r="F5" s="11" t="s">
        <v>786</v>
      </c>
      <c r="G5" s="11" t="s">
        <v>99</v>
      </c>
      <c r="H5" s="17"/>
      <c r="I5" s="11" t="s">
        <v>187</v>
      </c>
      <c r="J5" s="28">
        <v>2918</v>
      </c>
      <c r="K5" s="28">
        <v>1</v>
      </c>
      <c r="L5" s="28">
        <v>2960</v>
      </c>
      <c r="M5" s="28">
        <v>1507.292926884497</v>
      </c>
      <c r="N5" s="28">
        <v>846.7867503490754</v>
      </c>
      <c r="O5" s="11"/>
    </row>
    <row r="6" spans="1:15" ht="26.25" thickBot="1">
      <c r="A6" s="37" t="s">
        <v>486</v>
      </c>
      <c r="B6" s="4" t="s">
        <v>487</v>
      </c>
      <c r="C6" s="3" t="s">
        <v>482</v>
      </c>
      <c r="D6" s="11"/>
      <c r="E6" s="11" t="s">
        <v>779</v>
      </c>
      <c r="F6" s="11" t="s">
        <v>193</v>
      </c>
      <c r="G6" s="11" t="s">
        <v>99</v>
      </c>
      <c r="H6" s="17"/>
      <c r="I6" s="11" t="s">
        <v>36</v>
      </c>
      <c r="J6" s="28">
        <v>2918</v>
      </c>
      <c r="K6" s="28">
        <v>0.010347668015607507</v>
      </c>
      <c r="L6" s="28">
        <v>6.261114237262633</v>
      </c>
      <c r="M6" s="28">
        <v>1.0087621398084565</v>
      </c>
      <c r="N6" s="28">
        <v>0.6132357529850481</v>
      </c>
      <c r="O6" s="11"/>
    </row>
    <row r="7" spans="1:15" ht="39" thickBot="1">
      <c r="A7" s="37" t="s">
        <v>488</v>
      </c>
      <c r="B7" s="4" t="s">
        <v>489</v>
      </c>
      <c r="C7" s="3" t="s">
        <v>482</v>
      </c>
      <c r="D7" s="11"/>
      <c r="E7" s="11" t="s">
        <v>483</v>
      </c>
      <c r="F7" s="11" t="s">
        <v>426</v>
      </c>
      <c r="G7" s="11" t="s">
        <v>99</v>
      </c>
      <c r="H7" s="17"/>
      <c r="I7" s="11" t="s">
        <v>427</v>
      </c>
      <c r="J7" s="28">
        <v>2918</v>
      </c>
      <c r="K7" s="28">
        <v>1</v>
      </c>
      <c r="L7" s="28">
        <v>1</v>
      </c>
      <c r="M7" s="28">
        <v>1</v>
      </c>
      <c r="N7" s="28">
        <v>1.1084335801251104E-16</v>
      </c>
      <c r="O7" s="11"/>
    </row>
    <row r="8" spans="1:15" ht="90" thickBot="1">
      <c r="A8" s="37" t="s">
        <v>490</v>
      </c>
      <c r="B8" s="50" t="s">
        <v>214</v>
      </c>
      <c r="C8" s="3" t="s">
        <v>482</v>
      </c>
      <c r="D8" s="11" t="s">
        <v>212</v>
      </c>
      <c r="E8" s="11" t="s">
        <v>779</v>
      </c>
      <c r="F8" s="11" t="s">
        <v>781</v>
      </c>
      <c r="G8" s="11" t="s">
        <v>213</v>
      </c>
      <c r="H8" s="17"/>
      <c r="I8" s="11"/>
      <c r="J8" s="28">
        <v>2911</v>
      </c>
      <c r="K8" s="28">
        <v>1</v>
      </c>
      <c r="L8" s="28">
        <v>6</v>
      </c>
      <c r="M8" s="28">
        <v>3.5472935140057054</v>
      </c>
      <c r="N8" s="28">
        <v>1.2472933413456737</v>
      </c>
      <c r="O8" s="28"/>
    </row>
    <row r="9" spans="1:15" ht="77.25" thickBot="1">
      <c r="A9" s="37" t="s">
        <v>492</v>
      </c>
      <c r="B9" s="50" t="s">
        <v>215</v>
      </c>
      <c r="C9" s="3" t="s">
        <v>482</v>
      </c>
      <c r="D9" s="11"/>
      <c r="E9" s="11" t="s">
        <v>779</v>
      </c>
      <c r="F9" s="11" t="s">
        <v>782</v>
      </c>
      <c r="G9" s="11" t="s">
        <v>216</v>
      </c>
      <c r="H9" s="17"/>
      <c r="I9" s="11"/>
      <c r="J9" s="28">
        <v>2877</v>
      </c>
      <c r="K9" s="28">
        <v>1000</v>
      </c>
      <c r="L9" s="28">
        <v>200000</v>
      </c>
      <c r="M9" s="28">
        <v>21572.101163620402</v>
      </c>
      <c r="N9" s="28">
        <v>11156.633513816154</v>
      </c>
      <c r="O9" s="28"/>
    </row>
    <row r="10" spans="1:15" ht="13.5" thickBot="1">
      <c r="A10" s="57" t="s">
        <v>493</v>
      </c>
      <c r="B10" s="58"/>
      <c r="C10" s="7"/>
      <c r="D10" s="21"/>
      <c r="E10" s="12"/>
      <c r="F10" s="12"/>
      <c r="G10" s="12"/>
      <c r="H10" s="12"/>
      <c r="I10" s="13"/>
      <c r="J10" s="28"/>
      <c r="K10" s="28"/>
      <c r="L10" s="28"/>
      <c r="M10" s="28"/>
      <c r="N10" s="28"/>
      <c r="O10" s="28"/>
    </row>
    <row r="11" spans="1:15" ht="77.25" thickBot="1">
      <c r="A11" s="37" t="s">
        <v>494</v>
      </c>
      <c r="B11" s="4" t="s">
        <v>495</v>
      </c>
      <c r="C11" s="3" t="s">
        <v>482</v>
      </c>
      <c r="D11" s="11" t="s">
        <v>451</v>
      </c>
      <c r="E11" s="11" t="s">
        <v>443</v>
      </c>
      <c r="F11" s="11" t="s">
        <v>450</v>
      </c>
      <c r="G11" s="11" t="s">
        <v>99</v>
      </c>
      <c r="H11" s="17"/>
      <c r="I11" s="11"/>
      <c r="J11" s="28">
        <v>2918</v>
      </c>
      <c r="K11" s="28">
        <v>0</v>
      </c>
      <c r="L11" s="28">
        <v>4</v>
      </c>
      <c r="M11" s="28">
        <v>0.8215494088854146</v>
      </c>
      <c r="N11" s="28">
        <v>0.9066881144381219</v>
      </c>
      <c r="O11" s="11"/>
    </row>
    <row r="12" spans="1:15" ht="26.25" thickBot="1">
      <c r="A12" s="37" t="s">
        <v>496</v>
      </c>
      <c r="B12" s="4" t="s">
        <v>497</v>
      </c>
      <c r="C12" s="3" t="s">
        <v>482</v>
      </c>
      <c r="D12" s="11" t="s">
        <v>225</v>
      </c>
      <c r="E12" s="11" t="s">
        <v>443</v>
      </c>
      <c r="F12" s="11" t="s">
        <v>724</v>
      </c>
      <c r="G12" s="11" t="s">
        <v>224</v>
      </c>
      <c r="H12" s="11"/>
      <c r="I12" s="11"/>
      <c r="J12" s="23">
        <v>2917</v>
      </c>
      <c r="K12" s="28">
        <v>17</v>
      </c>
      <c r="L12" s="28">
        <v>87</v>
      </c>
      <c r="M12" s="28">
        <v>52.18924238496702</v>
      </c>
      <c r="N12" s="28">
        <v>17.085049745011204</v>
      </c>
      <c r="O12" s="11"/>
    </row>
    <row r="13" spans="1:15" ht="39" thickBot="1">
      <c r="A13" s="37" t="s">
        <v>498</v>
      </c>
      <c r="B13" s="4" t="s">
        <v>499</v>
      </c>
      <c r="C13" s="3" t="s">
        <v>482</v>
      </c>
      <c r="D13" s="11"/>
      <c r="E13" s="11" t="s">
        <v>443</v>
      </c>
      <c r="F13" s="11" t="s">
        <v>723</v>
      </c>
      <c r="G13" s="11" t="s">
        <v>452</v>
      </c>
      <c r="H13" s="17"/>
      <c r="I13" s="11"/>
      <c r="J13" s="28">
        <v>1910</v>
      </c>
      <c r="K13" s="28">
        <v>19</v>
      </c>
      <c r="L13" s="28">
        <v>86</v>
      </c>
      <c r="M13" s="28">
        <v>46.648865517245454</v>
      </c>
      <c r="N13" s="28">
        <v>14.612525869538649</v>
      </c>
      <c r="O13" s="11"/>
    </row>
    <row r="14" spans="1:15" ht="26.25" thickBot="1">
      <c r="A14" s="37" t="s">
        <v>500</v>
      </c>
      <c r="B14" s="4" t="s">
        <v>501</v>
      </c>
      <c r="C14" s="3" t="s">
        <v>482</v>
      </c>
      <c r="D14" s="11" t="str">
        <f>IF(ISBLANK(PSEXlab),"",PSEXlab)</f>
        <v>1 male
2 female</v>
      </c>
      <c r="E14" s="11" t="s">
        <v>443</v>
      </c>
      <c r="F14" s="11" t="s">
        <v>722</v>
      </c>
      <c r="G14" s="11" t="s">
        <v>99</v>
      </c>
      <c r="H14" s="17"/>
      <c r="I14" s="11"/>
      <c r="J14" s="28">
        <v>2918</v>
      </c>
      <c r="K14" s="28">
        <v>1</v>
      </c>
      <c r="L14" s="28">
        <v>2</v>
      </c>
      <c r="M14" s="28">
        <v>1.2830412128413953</v>
      </c>
      <c r="N14" s="28">
        <v>0.45055282472688296</v>
      </c>
      <c r="O14" s="11"/>
    </row>
    <row r="15" spans="1:15" ht="26.25" thickBot="1">
      <c r="A15" s="37" t="s">
        <v>502</v>
      </c>
      <c r="B15" s="4" t="s">
        <v>318</v>
      </c>
      <c r="C15" s="3" t="s">
        <v>482</v>
      </c>
      <c r="D15" s="11"/>
      <c r="E15" s="11" t="s">
        <v>443</v>
      </c>
      <c r="F15" s="11" t="s">
        <v>306</v>
      </c>
      <c r="G15" s="11" t="s">
        <v>99</v>
      </c>
      <c r="H15" s="17"/>
      <c r="I15" s="11"/>
      <c r="J15" s="28">
        <v>2918</v>
      </c>
      <c r="K15" s="28">
        <v>1</v>
      </c>
      <c r="L15" s="28">
        <v>10</v>
      </c>
      <c r="M15" s="28">
        <v>2.477655495240584</v>
      </c>
      <c r="N15" s="28">
        <v>1.4271114739801345</v>
      </c>
      <c r="O15" s="11"/>
    </row>
    <row r="16" spans="1:15" ht="13.5" thickBot="1">
      <c r="A16" s="37" t="s">
        <v>319</v>
      </c>
      <c r="B16" s="4" t="s">
        <v>320</v>
      </c>
      <c r="C16" s="3" t="s">
        <v>482</v>
      </c>
      <c r="D16" s="11" t="s">
        <v>414</v>
      </c>
      <c r="E16" s="11" t="s">
        <v>483</v>
      </c>
      <c r="F16" s="11" t="s">
        <v>425</v>
      </c>
      <c r="G16" s="11" t="s">
        <v>99</v>
      </c>
      <c r="H16" s="17"/>
      <c r="I16" s="11"/>
      <c r="J16" s="28">
        <v>2918</v>
      </c>
      <c r="K16" s="28">
        <v>5</v>
      </c>
      <c r="L16" s="28">
        <v>5</v>
      </c>
      <c r="M16" s="28">
        <v>5</v>
      </c>
      <c r="N16" s="28">
        <v>0</v>
      </c>
      <c r="O16" s="11"/>
    </row>
    <row r="17" spans="1:15" ht="166.5" thickBot="1">
      <c r="A17" s="37" t="s">
        <v>321</v>
      </c>
      <c r="B17" s="4" t="s">
        <v>322</v>
      </c>
      <c r="C17" s="3" t="s">
        <v>482</v>
      </c>
      <c r="D17" s="11"/>
      <c r="E17" s="11" t="s">
        <v>223</v>
      </c>
      <c r="F17" s="11" t="s">
        <v>783</v>
      </c>
      <c r="G17" s="11" t="s">
        <v>99</v>
      </c>
      <c r="H17" s="17"/>
      <c r="I17" s="11" t="s">
        <v>784</v>
      </c>
      <c r="J17" s="28">
        <v>2918</v>
      </c>
      <c r="K17" s="28">
        <v>0</v>
      </c>
      <c r="L17" s="28">
        <v>7</v>
      </c>
      <c r="M17" s="28">
        <v>1.170938408285836</v>
      </c>
      <c r="N17" s="28">
        <v>0.99663781491687</v>
      </c>
      <c r="O17" s="11"/>
    </row>
    <row r="18" spans="1:15" ht="39" thickBot="1">
      <c r="A18" s="37" t="s">
        <v>323</v>
      </c>
      <c r="B18" s="4" t="s">
        <v>324</v>
      </c>
      <c r="C18" s="3" t="s">
        <v>482</v>
      </c>
      <c r="D18" s="11" t="s">
        <v>575</v>
      </c>
      <c r="E18" s="11" t="s">
        <v>778</v>
      </c>
      <c r="F18" s="11" t="s">
        <v>785</v>
      </c>
      <c r="G18" s="11" t="s">
        <v>224</v>
      </c>
      <c r="H18" s="17"/>
      <c r="I18" s="11" t="s">
        <v>574</v>
      </c>
      <c r="J18" s="28">
        <v>2829</v>
      </c>
      <c r="K18" s="28">
        <v>1</v>
      </c>
      <c r="L18" s="28">
        <v>3</v>
      </c>
      <c r="M18" s="28">
        <v>1.8701822558007797</v>
      </c>
      <c r="N18" s="28">
        <v>0.8797918487888118</v>
      </c>
      <c r="O18" s="11"/>
    </row>
    <row r="19" spans="1:15" ht="39" thickBot="1">
      <c r="A19" s="37" t="s">
        <v>325</v>
      </c>
      <c r="B19" s="4" t="s">
        <v>326</v>
      </c>
      <c r="C19" s="3" t="s">
        <v>482</v>
      </c>
      <c r="D19" s="11" t="str">
        <f>IF(ISBLANK(PETHNATlab),"",PETHNATlab)</f>
        <v>4-digit ECHP country classification (see descriptives)
9990 foreigner, nationality unknown
9999 unknown</v>
      </c>
      <c r="E19" s="11" t="s">
        <v>443</v>
      </c>
      <c r="F19" s="11" t="s">
        <v>716</v>
      </c>
      <c r="G19" s="11" t="s">
        <v>229</v>
      </c>
      <c r="H19" s="17"/>
      <c r="I19" s="11"/>
      <c r="J19" s="28">
        <v>2917</v>
      </c>
      <c r="K19" s="28">
        <v>1</v>
      </c>
      <c r="L19" s="28">
        <v>9990</v>
      </c>
      <c r="M19" s="28">
        <v>45.01259934014285</v>
      </c>
      <c r="N19" s="28">
        <v>453.83045021440086</v>
      </c>
      <c r="O19" s="11"/>
    </row>
    <row r="20" spans="1:15" ht="39" thickBot="1">
      <c r="A20" s="37" t="s">
        <v>327</v>
      </c>
      <c r="B20" s="4" t="s">
        <v>328</v>
      </c>
      <c r="C20" s="3" t="s">
        <v>482</v>
      </c>
      <c r="D20" s="11" t="str">
        <f>IF(ISBLANK(PETHNATlab),"",PETHNATlab)</f>
        <v>4-digit ECHP country classification (see descriptives)
9990 foreigner, nationality unknown
9999 unknown</v>
      </c>
      <c r="E20" s="11" t="s">
        <v>443</v>
      </c>
      <c r="F20" s="11" t="s">
        <v>721</v>
      </c>
      <c r="G20" s="11" t="s">
        <v>228</v>
      </c>
      <c r="H20" s="17"/>
      <c r="I20" s="11"/>
      <c r="J20" s="28">
        <v>1910</v>
      </c>
      <c r="K20" s="28">
        <v>1</v>
      </c>
      <c r="L20" s="28">
        <v>9990</v>
      </c>
      <c r="M20" s="28">
        <v>86.59734985916934</v>
      </c>
      <c r="N20" s="28">
        <v>674.5367558354078</v>
      </c>
      <c r="O20" s="11"/>
    </row>
    <row r="21" spans="1:15" ht="90" thickBot="1">
      <c r="A21" s="37" t="s">
        <v>329</v>
      </c>
      <c r="B21" s="4" t="s">
        <v>330</v>
      </c>
      <c r="C21" s="3" t="s">
        <v>482</v>
      </c>
      <c r="D21" s="11" t="str">
        <f>IF(ISBLANK(PEDUClab),"",PEDUClab)</f>
        <v>1 less than first stage of secondary level 
2 first stage of secondary level
3 second stage of secondary level
4 third level other than university degree 
5 initial university degree, or eqivalent 
6 higher university degree, or post-doctorate 
9 unknown</v>
      </c>
      <c r="E21" s="11" t="s">
        <v>443</v>
      </c>
      <c r="F21" s="11" t="s">
        <v>717</v>
      </c>
      <c r="G21" s="11" t="s">
        <v>227</v>
      </c>
      <c r="H21" s="17"/>
      <c r="I21" s="11"/>
      <c r="J21" s="28">
        <v>2894</v>
      </c>
      <c r="K21" s="28">
        <v>1</v>
      </c>
      <c r="L21" s="28">
        <v>6</v>
      </c>
      <c r="M21" s="28">
        <v>2.8883452374524072</v>
      </c>
      <c r="N21" s="28">
        <v>0.7660517361717464</v>
      </c>
      <c r="O21" s="11"/>
    </row>
    <row r="22" spans="1:15" ht="90" thickBot="1">
      <c r="A22" s="37" t="s">
        <v>331</v>
      </c>
      <c r="B22" s="4" t="s">
        <v>332</v>
      </c>
      <c r="C22" s="3" t="s">
        <v>482</v>
      </c>
      <c r="D22" s="11" t="str">
        <f>IF(ISBLANK(PEDUClab),"",PEDUClab)</f>
        <v>1 less than first stage of secondary level 
2 first stage of secondary level
3 second stage of secondary level
4 third level other than university degree 
5 initial university degree, or eqivalent 
6 higher university degree, or post-doctorate 
9 unknown</v>
      </c>
      <c r="E22" s="11" t="s">
        <v>443</v>
      </c>
      <c r="F22" s="11" t="s">
        <v>720</v>
      </c>
      <c r="G22" s="11" t="s">
        <v>226</v>
      </c>
      <c r="H22" s="17"/>
      <c r="I22" s="11"/>
      <c r="J22" s="28">
        <v>1888</v>
      </c>
      <c r="K22" s="28">
        <v>1</v>
      </c>
      <c r="L22" s="28">
        <v>6</v>
      </c>
      <c r="M22" s="28">
        <v>2.7807760512673987</v>
      </c>
      <c r="N22" s="28">
        <v>0.7533572852282692</v>
      </c>
      <c r="O22" s="11"/>
    </row>
    <row r="23" spans="1:15" ht="90" thickBot="1">
      <c r="A23" s="37" t="s">
        <v>333</v>
      </c>
      <c r="B23" s="4" t="s">
        <v>334</v>
      </c>
      <c r="C23" s="3" t="s">
        <v>482</v>
      </c>
      <c r="D23" s="11" t="str">
        <f>IF(ISBLANK(PTOCClab),"",PTOCClab)</f>
        <v>1 no completed vocational training
2 any vocational training of a duration &lt; 1 year
3 vocational training in a working environment &gt; 1 year
4 dual system / vocational apprenticeship &gt; 1 year
5 vocational training at school or college &gt; 1 year
7 other type of vocational training
9 unknown</v>
      </c>
      <c r="E23" s="11" t="s">
        <v>443</v>
      </c>
      <c r="F23" s="11" t="s">
        <v>130</v>
      </c>
      <c r="G23" s="11" t="s">
        <v>213</v>
      </c>
      <c r="H23" s="17"/>
      <c r="I23" s="11"/>
      <c r="J23" s="28">
        <v>2893</v>
      </c>
      <c r="K23" s="28">
        <v>1</v>
      </c>
      <c r="L23" s="28">
        <v>7</v>
      </c>
      <c r="M23" s="28">
        <v>2.0896182884369767</v>
      </c>
      <c r="N23" s="28">
        <v>1.9528363611570645</v>
      </c>
      <c r="O23" s="11"/>
    </row>
    <row r="24" spans="1:15" ht="90" thickBot="1">
      <c r="A24" s="37" t="s">
        <v>335</v>
      </c>
      <c r="B24" s="4" t="s">
        <v>336</v>
      </c>
      <c r="C24" s="3" t="s">
        <v>482</v>
      </c>
      <c r="D24" s="11" t="str">
        <f>IF(ISBLANK(PTOCClab),"",PTOCClab)</f>
        <v>1 no completed vocational training
2 any vocational training of a duration &lt; 1 year
3 vocational training in a working environment &gt; 1 year
4 dual system / vocational apprenticeship &gt; 1 year
5 vocational training at school or college &gt; 1 year
7 other type of vocational training
9 unknown</v>
      </c>
      <c r="E24" s="11" t="s">
        <v>443</v>
      </c>
      <c r="F24" s="11" t="s">
        <v>131</v>
      </c>
      <c r="G24" s="11" t="s">
        <v>452</v>
      </c>
      <c r="H24" s="17"/>
      <c r="I24" s="11"/>
      <c r="J24" s="28">
        <v>1887</v>
      </c>
      <c r="K24" s="28">
        <v>1</v>
      </c>
      <c r="L24" s="28">
        <v>7</v>
      </c>
      <c r="M24" s="28">
        <v>1.7583474411810887</v>
      </c>
      <c r="N24" s="28">
        <v>1.7420640512164876</v>
      </c>
      <c r="O24" s="11"/>
    </row>
    <row r="25" spans="1:15" ht="39" thickBot="1">
      <c r="A25" s="37" t="s">
        <v>337</v>
      </c>
      <c r="B25" s="4" t="s">
        <v>338</v>
      </c>
      <c r="C25" s="3" t="s">
        <v>482</v>
      </c>
      <c r="D25" s="11" t="str">
        <f>IF(ISBLANK(POCClab),"",POCClab)</f>
        <v>4-digit ISCO-88 classsification (see variable descriptives for deatailed list of labels).</v>
      </c>
      <c r="E25" s="11" t="s">
        <v>443</v>
      </c>
      <c r="F25" s="11" t="s">
        <v>718</v>
      </c>
      <c r="G25" s="11" t="s">
        <v>758</v>
      </c>
      <c r="H25" s="17"/>
      <c r="I25" s="11"/>
      <c r="J25" s="28">
        <v>1617</v>
      </c>
      <c r="K25" s="28">
        <v>1000</v>
      </c>
      <c r="L25" s="28">
        <v>9000</v>
      </c>
      <c r="M25" s="28">
        <v>4742.321857529048</v>
      </c>
      <c r="N25" s="28">
        <v>2436.004021283271</v>
      </c>
      <c r="O25" s="11"/>
    </row>
    <row r="26" spans="1:15" ht="51.75" thickBot="1">
      <c r="A26" s="37" t="s">
        <v>339</v>
      </c>
      <c r="B26" s="4" t="s">
        <v>517</v>
      </c>
      <c r="C26" s="3" t="s">
        <v>482</v>
      </c>
      <c r="D26" s="11" t="str">
        <f>IF(ISBLANK(POCClab),"",POCClab)</f>
        <v>4-digit ISCO-88 classsification (see variable descriptives for deatailed list of labels).</v>
      </c>
      <c r="E26" s="11" t="s">
        <v>443</v>
      </c>
      <c r="F26" s="11" t="s">
        <v>719</v>
      </c>
      <c r="G26" s="11" t="s">
        <v>759</v>
      </c>
      <c r="H26" s="17"/>
      <c r="I26" s="11"/>
      <c r="J26" s="28">
        <v>906</v>
      </c>
      <c r="K26" s="28">
        <v>1000</v>
      </c>
      <c r="L26" s="28">
        <v>9000</v>
      </c>
      <c r="M26" s="28">
        <v>4805.99614522395</v>
      </c>
      <c r="N26" s="28">
        <v>2182.406498210995</v>
      </c>
      <c r="O26" s="11"/>
    </row>
    <row r="27" spans="1:15" ht="51.75" thickBot="1">
      <c r="A27" s="37" t="s">
        <v>518</v>
      </c>
      <c r="B27" s="4" t="s">
        <v>519</v>
      </c>
      <c r="C27" s="3" t="s">
        <v>482</v>
      </c>
      <c r="D27" s="11" t="str">
        <f>IF(ISBLANK(PINDlab),"",PINDlab)</f>
        <v>1 agriculture 
2 industry 
3 services 
9 unknown</v>
      </c>
      <c r="E27" s="11" t="s">
        <v>443</v>
      </c>
      <c r="F27" s="11" t="s">
        <v>725</v>
      </c>
      <c r="G27" s="11" t="s">
        <v>230</v>
      </c>
      <c r="H27" s="17"/>
      <c r="I27" s="11"/>
      <c r="J27" s="28">
        <v>1612</v>
      </c>
      <c r="K27" s="28">
        <v>1</v>
      </c>
      <c r="L27" s="28">
        <v>3</v>
      </c>
      <c r="M27" s="28">
        <v>2.5646184858842282</v>
      </c>
      <c r="N27" s="28">
        <v>0.5978749132671893</v>
      </c>
      <c r="O27" s="11"/>
    </row>
    <row r="28" spans="1:15" ht="64.5" thickBot="1">
      <c r="A28" s="37" t="s">
        <v>520</v>
      </c>
      <c r="B28" s="4" t="s">
        <v>521</v>
      </c>
      <c r="C28" s="3" t="s">
        <v>482</v>
      </c>
      <c r="D28" s="11" t="str">
        <f>IF(ISBLANK(PINDlab),"",PINDlab)</f>
        <v>1 agriculture 
2 industry 
3 services 
9 unknown</v>
      </c>
      <c r="E28" s="11" t="s">
        <v>443</v>
      </c>
      <c r="F28" s="11" t="s">
        <v>726</v>
      </c>
      <c r="G28" s="11" t="s">
        <v>232</v>
      </c>
      <c r="H28" s="17"/>
      <c r="I28" s="11"/>
      <c r="J28" s="28">
        <v>904</v>
      </c>
      <c r="K28" s="28">
        <v>1</v>
      </c>
      <c r="L28" s="28">
        <v>3</v>
      </c>
      <c r="M28" s="28">
        <v>2.6582474436527197</v>
      </c>
      <c r="N28" s="28">
        <v>0.6300408887997686</v>
      </c>
      <c r="O28" s="11"/>
    </row>
    <row r="29" spans="1:15" ht="64.5" thickBot="1">
      <c r="A29" s="37" t="s">
        <v>522</v>
      </c>
      <c r="B29" s="4" t="s">
        <v>523</v>
      </c>
      <c r="C29" s="3" t="s">
        <v>482</v>
      </c>
      <c r="D29" s="11" t="str">
        <f>IF(ISBLANK(PTYPEWKlab),"",PTYPEWKlab)</f>
        <v>1 private (incl. non-profit private org.)
2 public (incl. semi-public)
9 unknown</v>
      </c>
      <c r="E29" s="11" t="s">
        <v>443</v>
      </c>
      <c r="F29" s="11" t="s">
        <v>727</v>
      </c>
      <c r="G29" s="11" t="s">
        <v>760</v>
      </c>
      <c r="H29" s="17"/>
      <c r="I29" s="11"/>
      <c r="J29" s="28">
        <v>1582</v>
      </c>
      <c r="K29" s="28">
        <v>1</v>
      </c>
      <c r="L29" s="28">
        <v>2</v>
      </c>
      <c r="M29" s="28">
        <v>1.2943004882590208</v>
      </c>
      <c r="N29" s="28">
        <v>0.4558664322405202</v>
      </c>
      <c r="O29" s="11"/>
    </row>
    <row r="30" spans="1:15" ht="77.25" thickBot="1">
      <c r="A30" s="37" t="s">
        <v>524</v>
      </c>
      <c r="B30" s="4" t="s">
        <v>525</v>
      </c>
      <c r="C30" s="3" t="s">
        <v>482</v>
      </c>
      <c r="D30" s="11" t="str">
        <f>IF(ISBLANK(PTYPEWKlab),"",PTYPEWKlab)</f>
        <v>1 private (incl. non-profit private org.)
2 public (incl. semi-public)
9 unknown</v>
      </c>
      <c r="E30" s="11" t="s">
        <v>443</v>
      </c>
      <c r="F30" s="11" t="s">
        <v>728</v>
      </c>
      <c r="G30" s="11" t="s">
        <v>233</v>
      </c>
      <c r="H30" s="17"/>
      <c r="I30" s="11"/>
      <c r="J30" s="28">
        <v>840</v>
      </c>
      <c r="K30" s="28">
        <v>1</v>
      </c>
      <c r="L30" s="28">
        <v>2</v>
      </c>
      <c r="M30" s="28">
        <v>1.3193296859088184</v>
      </c>
      <c r="N30" s="28">
        <v>0.4664985964731059</v>
      </c>
      <c r="O30" s="11"/>
    </row>
    <row r="31" spans="1:15" ht="26.25" thickBot="1">
      <c r="A31" s="37" t="s">
        <v>526</v>
      </c>
      <c r="B31" s="4" t="s">
        <v>527</v>
      </c>
      <c r="C31" s="3" t="s">
        <v>491</v>
      </c>
      <c r="D31" s="11"/>
      <c r="E31" s="11"/>
      <c r="F31" s="11"/>
      <c r="G31" s="11"/>
      <c r="H31" s="17"/>
      <c r="I31" s="11" t="s">
        <v>439</v>
      </c>
      <c r="J31" s="28">
        <v>0</v>
      </c>
      <c r="K31" s="28"/>
      <c r="L31" s="28"/>
      <c r="M31" s="28"/>
      <c r="N31" s="28"/>
      <c r="O31" s="11"/>
    </row>
    <row r="32" spans="1:15" ht="90" thickBot="1">
      <c r="A32" s="37" t="s">
        <v>528</v>
      </c>
      <c r="B32" s="4" t="s">
        <v>529</v>
      </c>
      <c r="C32" s="3" t="s">
        <v>482</v>
      </c>
      <c r="D32" s="11" t="str">
        <f>PMARTlab</f>
        <v>1 never married
2 married
3 separated
4 living together
5 divorced
6 widowed
9 unknown</v>
      </c>
      <c r="E32" s="11" t="s">
        <v>443</v>
      </c>
      <c r="F32" s="11" t="s">
        <v>729</v>
      </c>
      <c r="G32" s="11" t="s">
        <v>213</v>
      </c>
      <c r="H32" s="17"/>
      <c r="I32" s="11"/>
      <c r="J32" s="28">
        <v>2909</v>
      </c>
      <c r="K32" s="28">
        <v>1</v>
      </c>
      <c r="L32" s="28">
        <v>6</v>
      </c>
      <c r="M32" s="28">
        <v>2.8991847993696793</v>
      </c>
      <c r="N32" s="28">
        <v>1.706236623185795</v>
      </c>
      <c r="O32" s="11"/>
    </row>
    <row r="33" spans="1:15" ht="90" thickBot="1">
      <c r="A33" s="37" t="s">
        <v>530</v>
      </c>
      <c r="B33" s="4" t="s">
        <v>531</v>
      </c>
      <c r="C33" s="3" t="s">
        <v>482</v>
      </c>
      <c r="D33" s="11" t="str">
        <f>PMARTlab</f>
        <v>1 never married
2 married
3 separated
4 living together
5 divorced
6 widowed
9 unknown</v>
      </c>
      <c r="E33" s="11" t="s">
        <v>443</v>
      </c>
      <c r="F33" s="11" t="s">
        <v>730</v>
      </c>
      <c r="G33" s="11" t="s">
        <v>226</v>
      </c>
      <c r="H33" s="17"/>
      <c r="I33" s="11"/>
      <c r="J33" s="28">
        <v>1903</v>
      </c>
      <c r="K33" s="28">
        <v>1</v>
      </c>
      <c r="L33" s="28">
        <v>5</v>
      </c>
      <c r="M33" s="28">
        <v>2.182157257510691</v>
      </c>
      <c r="N33" s="28">
        <v>0.5787568695485208</v>
      </c>
      <c r="O33" s="11"/>
    </row>
    <row r="34" spans="1:15" ht="179.25" thickBot="1">
      <c r="A34" s="37" t="s">
        <v>532</v>
      </c>
      <c r="B34" s="4" t="s">
        <v>533</v>
      </c>
      <c r="C34" s="3" t="s">
        <v>482</v>
      </c>
      <c r="D34" s="11" t="s">
        <v>231</v>
      </c>
      <c r="E34" s="11" t="s">
        <v>776</v>
      </c>
      <c r="F34" s="11" t="s">
        <v>787</v>
      </c>
      <c r="G34" s="11" t="s">
        <v>213</v>
      </c>
      <c r="H34" s="17"/>
      <c r="I34" s="11" t="s">
        <v>777</v>
      </c>
      <c r="J34" s="28">
        <v>2916</v>
      </c>
      <c r="K34" s="28">
        <v>1</v>
      </c>
      <c r="L34" s="28">
        <v>5</v>
      </c>
      <c r="M34" s="28">
        <v>2.1857757557777147</v>
      </c>
      <c r="N34" s="28">
        <v>1.2250828063945316</v>
      </c>
      <c r="O34" s="11"/>
    </row>
    <row r="35" spans="1:15" ht="39" thickBot="1">
      <c r="A35" s="37" t="s">
        <v>534</v>
      </c>
      <c r="B35" s="4" t="s">
        <v>535</v>
      </c>
      <c r="C35" s="3" t="s">
        <v>482</v>
      </c>
      <c r="D35" s="11" t="str">
        <f>IF(ISBLANK(PDISABLlab),"",PDISABLlab)</f>
        <v>0 no
1 yes
9 unknown</v>
      </c>
      <c r="E35" s="11" t="s">
        <v>443</v>
      </c>
      <c r="F35" s="11" t="s">
        <v>731</v>
      </c>
      <c r="G35" s="11" t="s">
        <v>213</v>
      </c>
      <c r="H35" s="17"/>
      <c r="I35" s="11"/>
      <c r="J35" s="28">
        <v>2915</v>
      </c>
      <c r="K35" s="28">
        <v>0</v>
      </c>
      <c r="L35" s="28">
        <v>1</v>
      </c>
      <c r="M35" s="28">
        <v>0.27112756934593935</v>
      </c>
      <c r="N35" s="28">
        <v>0.4446174127619407</v>
      </c>
      <c r="O35" s="11"/>
    </row>
    <row r="36" spans="1:15" ht="39" thickBot="1">
      <c r="A36" s="37" t="s">
        <v>536</v>
      </c>
      <c r="B36" s="4" t="s">
        <v>537</v>
      </c>
      <c r="C36" s="3" t="s">
        <v>482</v>
      </c>
      <c r="D36" s="11" t="str">
        <f>IF(ISBLANK(PDISABLlab),"",PDISABLlab)</f>
        <v>0 no
1 yes
9 unknown</v>
      </c>
      <c r="E36" s="11" t="s">
        <v>443</v>
      </c>
      <c r="F36" s="11" t="s">
        <v>732</v>
      </c>
      <c r="G36" s="11" t="s">
        <v>452</v>
      </c>
      <c r="H36" s="17"/>
      <c r="I36" s="11"/>
      <c r="J36" s="28">
        <v>1910</v>
      </c>
      <c r="K36" s="28">
        <v>0</v>
      </c>
      <c r="L36" s="28">
        <v>1</v>
      </c>
      <c r="M36" s="28">
        <v>0.19241899572083257</v>
      </c>
      <c r="N36" s="28">
        <v>0.3943133940210493</v>
      </c>
      <c r="O36" s="11"/>
    </row>
    <row r="37" spans="1:15" ht="39" thickBot="1">
      <c r="A37" s="37" t="s">
        <v>538</v>
      </c>
      <c r="B37" s="4" t="s">
        <v>90</v>
      </c>
      <c r="C37" s="3" t="s">
        <v>482</v>
      </c>
      <c r="D37" s="11"/>
      <c r="E37" s="11" t="s">
        <v>443</v>
      </c>
      <c r="F37" s="11" t="s">
        <v>711</v>
      </c>
      <c r="G37" s="11" t="s">
        <v>99</v>
      </c>
      <c r="H37" s="17"/>
      <c r="I37" s="11" t="s">
        <v>749</v>
      </c>
      <c r="J37" s="28">
        <v>2918</v>
      </c>
      <c r="K37" s="28">
        <v>0</v>
      </c>
      <c r="L37" s="28">
        <v>5</v>
      </c>
      <c r="M37" s="28">
        <v>0.5208487182939141</v>
      </c>
      <c r="N37" s="28">
        <v>0.8909203639291919</v>
      </c>
      <c r="O37" s="11"/>
    </row>
    <row r="38" spans="1:15" ht="39" thickBot="1">
      <c r="A38" s="37" t="s">
        <v>91</v>
      </c>
      <c r="B38" s="4" t="s">
        <v>92</v>
      </c>
      <c r="C38" s="3" t="s">
        <v>482</v>
      </c>
      <c r="D38" s="11"/>
      <c r="E38" s="11" t="s">
        <v>443</v>
      </c>
      <c r="F38" s="11" t="s">
        <v>453</v>
      </c>
      <c r="G38" s="11" t="s">
        <v>132</v>
      </c>
      <c r="H38" s="17"/>
      <c r="I38" s="11"/>
      <c r="J38" s="28">
        <v>1018</v>
      </c>
      <c r="K38" s="28">
        <v>0</v>
      </c>
      <c r="L38" s="28">
        <v>17</v>
      </c>
      <c r="M38" s="28">
        <v>7.811813616668652</v>
      </c>
      <c r="N38" s="28">
        <v>5.1534734428583695</v>
      </c>
      <c r="O38" s="11"/>
    </row>
    <row r="39" spans="1:15" ht="26.25" thickBot="1">
      <c r="A39" s="37" t="s">
        <v>93</v>
      </c>
      <c r="B39" s="4" t="s">
        <v>94</v>
      </c>
      <c r="C39" s="3" t="s">
        <v>482</v>
      </c>
      <c r="D39" s="11"/>
      <c r="E39" s="11" t="s">
        <v>443</v>
      </c>
      <c r="F39" s="11" t="s">
        <v>307</v>
      </c>
      <c r="G39" s="11" t="s">
        <v>99</v>
      </c>
      <c r="H39" s="17"/>
      <c r="I39" s="11"/>
      <c r="J39" s="28">
        <v>2918</v>
      </c>
      <c r="K39" s="28">
        <v>0</v>
      </c>
      <c r="L39" s="28">
        <v>2</v>
      </c>
      <c r="M39" s="28">
        <v>0.22398471483750068</v>
      </c>
      <c r="N39" s="28">
        <v>0.5110970580664694</v>
      </c>
      <c r="O39" s="11"/>
    </row>
    <row r="40" spans="1:15" ht="39" thickBot="1">
      <c r="A40" s="37" t="s">
        <v>95</v>
      </c>
      <c r="B40" s="4" t="s">
        <v>96</v>
      </c>
      <c r="C40" s="3" t="s">
        <v>482</v>
      </c>
      <c r="D40" s="11"/>
      <c r="E40" s="11" t="s">
        <v>443</v>
      </c>
      <c r="F40" s="11" t="s">
        <v>467</v>
      </c>
      <c r="G40" s="11" t="s">
        <v>99</v>
      </c>
      <c r="H40" s="17"/>
      <c r="I40" s="11"/>
      <c r="J40" s="28">
        <v>2918</v>
      </c>
      <c r="K40" s="28">
        <v>0</v>
      </c>
      <c r="L40" s="28">
        <v>3</v>
      </c>
      <c r="M40" s="28">
        <v>0.16715135188737462</v>
      </c>
      <c r="N40" s="28">
        <v>0.42457633712682386</v>
      </c>
      <c r="O40" s="11"/>
    </row>
    <row r="41" spans="1:15" ht="64.5" thickBot="1">
      <c r="A41" s="37" t="s">
        <v>97</v>
      </c>
      <c r="B41" s="4" t="s">
        <v>98</v>
      </c>
      <c r="C41" s="3" t="s">
        <v>482</v>
      </c>
      <c r="D41" s="11" t="str">
        <f>IF(ISBLANK(PACTIVlab),"",PACTIVlab)</f>
        <v>1 supervising, and determining pay/promotion
2 supervising, without determining pay/promotion
3 non supervising
9 unknown</v>
      </c>
      <c r="E41" s="11" t="s">
        <v>443</v>
      </c>
      <c r="F41" s="11" t="s">
        <v>133</v>
      </c>
      <c r="G41" s="11" t="s">
        <v>760</v>
      </c>
      <c r="H41" s="17"/>
      <c r="I41" s="11"/>
      <c r="J41" s="28">
        <v>1349</v>
      </c>
      <c r="K41" s="28">
        <v>1</v>
      </c>
      <c r="L41" s="28">
        <v>3</v>
      </c>
      <c r="M41" s="28">
        <v>2.464883287123617</v>
      </c>
      <c r="N41" s="28">
        <v>0.7148360384036591</v>
      </c>
      <c r="O41" s="11"/>
    </row>
    <row r="42" spans="1:15" ht="64.5" thickBot="1">
      <c r="A42" s="37" t="s">
        <v>100</v>
      </c>
      <c r="B42" s="4" t="s">
        <v>101</v>
      </c>
      <c r="C42" s="3" t="s">
        <v>482</v>
      </c>
      <c r="D42" s="11" t="str">
        <f>IF(ISBLANK(PACTIVlab),"",PACTIVlab)</f>
        <v>1 supervising, and determining pay/promotion
2 supervising, without determining pay/promotion
3 non supervising
9 unknown</v>
      </c>
      <c r="E42" s="11" t="s">
        <v>443</v>
      </c>
      <c r="F42" s="11" t="s">
        <v>134</v>
      </c>
      <c r="G42" s="11" t="s">
        <v>761</v>
      </c>
      <c r="H42" s="17"/>
      <c r="I42" s="11"/>
      <c r="J42" s="28">
        <v>687</v>
      </c>
      <c r="K42" s="28">
        <v>1</v>
      </c>
      <c r="L42" s="28">
        <v>3</v>
      </c>
      <c r="M42" s="28">
        <v>2.711049485236098</v>
      </c>
      <c r="N42" s="28">
        <v>0.5800716883304393</v>
      </c>
      <c r="O42" s="11"/>
    </row>
    <row r="43" spans="1:15" ht="51.75" thickBot="1">
      <c r="A43" s="37" t="s">
        <v>102</v>
      </c>
      <c r="B43" s="4" t="s">
        <v>103</v>
      </c>
      <c r="C43" s="3" t="s">
        <v>482</v>
      </c>
      <c r="D43" s="11" t="str">
        <f>IF(ISBLANK(PIMMIGRlab),"",PIMMIGRlab)</f>
        <v>1 native born
2 born abroad
9 unknown</v>
      </c>
      <c r="E43" s="11" t="s">
        <v>443</v>
      </c>
      <c r="F43" s="11" t="s">
        <v>733</v>
      </c>
      <c r="G43" s="11" t="s">
        <v>84</v>
      </c>
      <c r="H43" s="17"/>
      <c r="I43" s="11"/>
      <c r="J43" s="28">
        <v>2909</v>
      </c>
      <c r="K43" s="28">
        <v>1</v>
      </c>
      <c r="L43" s="28">
        <v>9</v>
      </c>
      <c r="M43" s="28">
        <v>1.1362713148404107</v>
      </c>
      <c r="N43" s="28">
        <v>0.6329539558332911</v>
      </c>
      <c r="O43" s="11"/>
    </row>
    <row r="44" spans="1:15" ht="51.75" thickBot="1">
      <c r="A44" s="37" t="s">
        <v>104</v>
      </c>
      <c r="B44" s="4" t="s">
        <v>105</v>
      </c>
      <c r="C44" s="3" t="s">
        <v>482</v>
      </c>
      <c r="D44" s="11" t="str">
        <f>IF(ISBLANK(PIMMIGRlab),"",PIMMIGRlab)</f>
        <v>1 native born
2 born abroad
9 unknown</v>
      </c>
      <c r="E44" s="11" t="s">
        <v>443</v>
      </c>
      <c r="F44" s="11" t="s">
        <v>734</v>
      </c>
      <c r="G44" s="11" t="s">
        <v>85</v>
      </c>
      <c r="H44" s="17"/>
      <c r="I44" s="11"/>
      <c r="J44" s="28">
        <v>1901</v>
      </c>
      <c r="K44" s="28">
        <v>1</v>
      </c>
      <c r="L44" s="28">
        <v>9</v>
      </c>
      <c r="M44" s="28">
        <v>1.1847334708671786</v>
      </c>
      <c r="N44" s="28">
        <v>0.8173142716819087</v>
      </c>
      <c r="O44" s="11"/>
    </row>
    <row r="45" spans="1:15" ht="153.75" thickBot="1">
      <c r="A45" s="37" t="s">
        <v>106</v>
      </c>
      <c r="B45" s="4" t="s">
        <v>107</v>
      </c>
      <c r="C45" s="3" t="s">
        <v>482</v>
      </c>
      <c r="D45" s="11" t="str">
        <f>IF(ISBLANK(PLFSlab),"",PLFSlab)</f>
        <v>1 paid employment
2 paid apprenticeship
3 special training scheme related to paid employment
4 self-employed
5 unpaid family worker
6 education / training
7 unemployed
8 retired
9 doing housework
10 military/community service
11 other economically inactive
99 unknown</v>
      </c>
      <c r="E45" s="11" t="s">
        <v>443</v>
      </c>
      <c r="F45" s="11" t="s">
        <v>735</v>
      </c>
      <c r="G45" s="11" t="s">
        <v>741</v>
      </c>
      <c r="H45" s="17"/>
      <c r="I45" s="11"/>
      <c r="J45" s="28">
        <v>2917</v>
      </c>
      <c r="K45" s="28">
        <v>1</v>
      </c>
      <c r="L45" s="28">
        <v>11</v>
      </c>
      <c r="M45" s="28">
        <v>4.254744254551335</v>
      </c>
      <c r="N45" s="28">
        <v>3.3987518401987176</v>
      </c>
      <c r="O45" s="11"/>
    </row>
    <row r="46" spans="1:15" ht="153.75" thickBot="1">
      <c r="A46" s="37" t="s">
        <v>108</v>
      </c>
      <c r="B46" s="4" t="s">
        <v>109</v>
      </c>
      <c r="C46" s="3" t="s">
        <v>482</v>
      </c>
      <c r="D46" s="11" t="str">
        <f>IF(ISBLANK(PLFSlab),"",PLFSlab)</f>
        <v>1 paid employment
2 paid apprenticeship
3 special training scheme related to paid employment
4 self-employed
5 unpaid family worker
6 education / training
7 unemployed
8 retired
9 doing housework
10 military/community service
11 other economically inactive
99 unknown</v>
      </c>
      <c r="E46" s="11" t="s">
        <v>443</v>
      </c>
      <c r="F46" s="11" t="s">
        <v>736</v>
      </c>
      <c r="G46" s="11" t="s">
        <v>234</v>
      </c>
      <c r="H46" s="17"/>
      <c r="I46" s="11"/>
      <c r="J46" s="28">
        <v>1909</v>
      </c>
      <c r="K46" s="28">
        <v>1</v>
      </c>
      <c r="L46" s="28">
        <v>11</v>
      </c>
      <c r="M46" s="28">
        <v>4.894599308554264</v>
      </c>
      <c r="N46" s="28">
        <v>3.6723741083391044</v>
      </c>
      <c r="O46" s="11"/>
    </row>
    <row r="47" spans="1:15" ht="39" thickBot="1">
      <c r="A47" s="37" t="s">
        <v>110</v>
      </c>
      <c r="B47" s="4" t="s">
        <v>111</v>
      </c>
      <c r="C47" s="3" t="s">
        <v>482</v>
      </c>
      <c r="D47" s="11"/>
      <c r="E47" s="11" t="s">
        <v>443</v>
      </c>
      <c r="F47" s="11" t="s">
        <v>737</v>
      </c>
      <c r="G47" s="11" t="s">
        <v>235</v>
      </c>
      <c r="H47" s="17"/>
      <c r="I47" s="11"/>
      <c r="J47" s="28">
        <v>1477</v>
      </c>
      <c r="K47" s="28">
        <v>4</v>
      </c>
      <c r="L47" s="28">
        <v>52</v>
      </c>
      <c r="M47" s="28">
        <v>50.70772975757597</v>
      </c>
      <c r="N47" s="28">
        <v>5.582949356762142</v>
      </c>
      <c r="O47" s="11"/>
    </row>
    <row r="48" spans="1:15" ht="51.75" thickBot="1">
      <c r="A48" s="37" t="s">
        <v>112</v>
      </c>
      <c r="B48" s="4" t="s">
        <v>113</v>
      </c>
      <c r="C48" s="3" t="s">
        <v>482</v>
      </c>
      <c r="D48" s="11"/>
      <c r="E48" s="11" t="s">
        <v>443</v>
      </c>
      <c r="F48" s="11" t="s">
        <v>738</v>
      </c>
      <c r="G48" s="11" t="s">
        <v>236</v>
      </c>
      <c r="H48" s="17"/>
      <c r="I48" s="11"/>
      <c r="J48" s="28">
        <v>549</v>
      </c>
      <c r="K48" s="28">
        <v>4</v>
      </c>
      <c r="L48" s="28">
        <v>52</v>
      </c>
      <c r="M48" s="28">
        <v>50.503596154313556</v>
      </c>
      <c r="N48" s="28">
        <v>6.348747751582298</v>
      </c>
      <c r="O48" s="11"/>
    </row>
    <row r="49" spans="1:15" ht="51.75" thickBot="1">
      <c r="A49" s="37" t="s">
        <v>114</v>
      </c>
      <c r="B49" s="4" t="s">
        <v>115</v>
      </c>
      <c r="C49" s="3" t="s">
        <v>482</v>
      </c>
      <c r="D49" s="11"/>
      <c r="E49" s="11" t="s">
        <v>443</v>
      </c>
      <c r="F49" s="11" t="s">
        <v>739</v>
      </c>
      <c r="G49" s="11" t="s">
        <v>237</v>
      </c>
      <c r="H49" s="17"/>
      <c r="I49" s="11"/>
      <c r="J49" s="28">
        <v>60</v>
      </c>
      <c r="K49" s="28">
        <v>9</v>
      </c>
      <c r="L49" s="28">
        <v>52</v>
      </c>
      <c r="M49" s="28">
        <v>47.48290352724151</v>
      </c>
      <c r="N49" s="28">
        <v>10.064131675036613</v>
      </c>
      <c r="O49" s="11"/>
    </row>
    <row r="50" spans="1:15" ht="64.5" thickBot="1">
      <c r="A50" s="37" t="s">
        <v>116</v>
      </c>
      <c r="B50" s="4" t="s">
        <v>117</v>
      </c>
      <c r="C50" s="3" t="s">
        <v>482</v>
      </c>
      <c r="D50" s="11"/>
      <c r="E50" s="11" t="s">
        <v>443</v>
      </c>
      <c r="F50" s="11" t="s">
        <v>742</v>
      </c>
      <c r="G50" s="11" t="s">
        <v>238</v>
      </c>
      <c r="H50" s="17"/>
      <c r="I50" s="11"/>
      <c r="J50" s="28">
        <v>224</v>
      </c>
      <c r="K50" s="28">
        <v>4</v>
      </c>
      <c r="L50" s="28">
        <v>52</v>
      </c>
      <c r="M50" s="28">
        <v>48.707261651615006</v>
      </c>
      <c r="N50" s="28">
        <v>9.283551110502149</v>
      </c>
      <c r="O50" s="11"/>
    </row>
    <row r="51" spans="1:15" ht="39" thickBot="1">
      <c r="A51" s="37" t="s">
        <v>118</v>
      </c>
      <c r="B51" s="4" t="s">
        <v>119</v>
      </c>
      <c r="C51" s="3" t="s">
        <v>482</v>
      </c>
      <c r="D51" s="11"/>
      <c r="E51" s="11" t="s">
        <v>443</v>
      </c>
      <c r="F51" s="11" t="s">
        <v>504</v>
      </c>
      <c r="G51" s="11" t="s">
        <v>239</v>
      </c>
      <c r="H51" s="17"/>
      <c r="I51" s="11"/>
      <c r="J51" s="28">
        <v>182</v>
      </c>
      <c r="K51" s="28">
        <v>4</v>
      </c>
      <c r="L51" s="28">
        <v>52</v>
      </c>
      <c r="M51" s="28">
        <v>27.872382795587235</v>
      </c>
      <c r="N51" s="28">
        <v>18.077872409636957</v>
      </c>
      <c r="O51" s="11"/>
    </row>
    <row r="52" spans="1:15" ht="51.75" thickBot="1">
      <c r="A52" s="37" t="s">
        <v>120</v>
      </c>
      <c r="B52" s="4" t="s">
        <v>121</v>
      </c>
      <c r="C52" s="30" t="s">
        <v>482</v>
      </c>
      <c r="D52" s="11"/>
      <c r="E52" s="11" t="s">
        <v>443</v>
      </c>
      <c r="F52" s="11" t="s">
        <v>743</v>
      </c>
      <c r="G52" s="11" t="s">
        <v>240</v>
      </c>
      <c r="H52" s="17"/>
      <c r="I52" s="11"/>
      <c r="J52" s="28">
        <v>85</v>
      </c>
      <c r="K52" s="28">
        <v>4</v>
      </c>
      <c r="L52" s="28">
        <v>52</v>
      </c>
      <c r="M52" s="28">
        <v>28.340684547989557</v>
      </c>
      <c r="N52" s="28">
        <v>18.955827081749753</v>
      </c>
      <c r="O52" s="11"/>
    </row>
    <row r="53" spans="1:15" ht="51.75" thickBot="1">
      <c r="A53" s="37" t="s">
        <v>122</v>
      </c>
      <c r="B53" s="4" t="s">
        <v>123</v>
      </c>
      <c r="C53" s="30" t="s">
        <v>482</v>
      </c>
      <c r="D53" s="11"/>
      <c r="E53" s="11" t="s">
        <v>443</v>
      </c>
      <c r="F53" s="11" t="s">
        <v>744</v>
      </c>
      <c r="G53" s="11" t="s">
        <v>241</v>
      </c>
      <c r="H53" s="17"/>
      <c r="I53" s="11"/>
      <c r="J53" s="28">
        <v>1594</v>
      </c>
      <c r="K53" s="28">
        <v>3</v>
      </c>
      <c r="L53" s="28">
        <v>154</v>
      </c>
      <c r="M53" s="28">
        <v>44.02973880372029</v>
      </c>
      <c r="N53" s="28">
        <v>13.905794633265886</v>
      </c>
      <c r="O53" s="11"/>
    </row>
    <row r="54" spans="1:15" ht="64.5" thickBot="1">
      <c r="A54" s="37" t="s">
        <v>124</v>
      </c>
      <c r="B54" s="4" t="s">
        <v>125</v>
      </c>
      <c r="C54" s="30" t="s">
        <v>482</v>
      </c>
      <c r="D54" s="11"/>
      <c r="E54" s="11" t="s">
        <v>443</v>
      </c>
      <c r="F54" s="11" t="s">
        <v>745</v>
      </c>
      <c r="G54" s="11" t="s">
        <v>242</v>
      </c>
      <c r="H54" s="17"/>
      <c r="I54" s="11"/>
      <c r="J54" s="28">
        <v>879</v>
      </c>
      <c r="K54" s="28">
        <v>2</v>
      </c>
      <c r="L54" s="28">
        <v>139</v>
      </c>
      <c r="M54" s="28">
        <v>34.20763728355992</v>
      </c>
      <c r="N54" s="28">
        <v>14.651784757310478</v>
      </c>
      <c r="O54" s="11"/>
    </row>
    <row r="55" spans="1:15" ht="13.5" thickBot="1">
      <c r="A55" s="57" t="s">
        <v>126</v>
      </c>
      <c r="B55" s="58"/>
      <c r="C55" s="7"/>
      <c r="D55" s="21"/>
      <c r="E55" s="12"/>
      <c r="F55" s="12"/>
      <c r="G55" s="12"/>
      <c r="H55" s="12"/>
      <c r="I55" s="13"/>
      <c r="J55" s="28"/>
      <c r="K55" s="28"/>
      <c r="L55" s="28"/>
      <c r="M55" s="28"/>
      <c r="N55" s="28"/>
      <c r="O55" s="28"/>
    </row>
    <row r="56" spans="1:15" ht="13.5" thickBot="1">
      <c r="A56" s="37" t="s">
        <v>139</v>
      </c>
      <c r="B56" s="4" t="s">
        <v>140</v>
      </c>
      <c r="C56" s="30" t="s">
        <v>491</v>
      </c>
      <c r="D56" s="11"/>
      <c r="E56" s="31"/>
      <c r="F56" s="31"/>
      <c r="G56" s="11"/>
      <c r="H56" s="17"/>
      <c r="I56" s="11" t="s">
        <v>439</v>
      </c>
      <c r="J56" s="28">
        <v>0</v>
      </c>
      <c r="K56" s="28"/>
      <c r="L56" s="28"/>
      <c r="M56" s="28"/>
      <c r="N56" s="28"/>
      <c r="O56" s="11"/>
    </row>
    <row r="57" spans="1:15" ht="155.25" customHeight="1" thickBot="1">
      <c r="A57" s="37" t="s">
        <v>141</v>
      </c>
      <c r="B57" s="4" t="s">
        <v>142</v>
      </c>
      <c r="C57" s="30" t="s">
        <v>482</v>
      </c>
      <c r="D57" s="11"/>
      <c r="E57" s="31" t="s">
        <v>780</v>
      </c>
      <c r="F57" s="31" t="s">
        <v>788</v>
      </c>
      <c r="G57" s="11" t="s">
        <v>218</v>
      </c>
      <c r="H57" s="17"/>
      <c r="I57" s="11" t="s">
        <v>217</v>
      </c>
      <c r="J57" s="28">
        <v>1575</v>
      </c>
      <c r="K57" s="28">
        <v>660</v>
      </c>
      <c r="L57" s="28">
        <v>504000</v>
      </c>
      <c r="M57" s="28">
        <v>48427.198962962386</v>
      </c>
      <c r="N57" s="28">
        <v>38533.513269977804</v>
      </c>
      <c r="O57" s="11" t="s">
        <v>591</v>
      </c>
    </row>
    <row r="58" spans="1:15" ht="26.25" thickBot="1">
      <c r="A58" s="37" t="s">
        <v>143</v>
      </c>
      <c r="B58" s="4" t="s">
        <v>144</v>
      </c>
      <c r="C58" s="30" t="s">
        <v>491</v>
      </c>
      <c r="D58" s="11"/>
      <c r="E58" s="31"/>
      <c r="F58" s="31"/>
      <c r="G58" s="11"/>
      <c r="H58" s="17"/>
      <c r="I58" s="11" t="s">
        <v>439</v>
      </c>
      <c r="J58" s="28">
        <v>0</v>
      </c>
      <c r="K58" s="28"/>
      <c r="L58" s="28"/>
      <c r="M58" s="28"/>
      <c r="N58" s="28"/>
      <c r="O58" s="11"/>
    </row>
    <row r="59" spans="1:15" ht="26.25" thickBot="1">
      <c r="A59" s="37" t="s">
        <v>145</v>
      </c>
      <c r="B59" s="4" t="s">
        <v>146</v>
      </c>
      <c r="C59" s="30" t="s">
        <v>491</v>
      </c>
      <c r="D59" s="11"/>
      <c r="E59" s="31"/>
      <c r="F59" s="31"/>
      <c r="G59" s="11"/>
      <c r="H59" s="17"/>
      <c r="I59" s="11" t="s">
        <v>439</v>
      </c>
      <c r="J59" s="28">
        <v>0</v>
      </c>
      <c r="K59" s="28"/>
      <c r="L59" s="28"/>
      <c r="M59" s="28"/>
      <c r="N59" s="28"/>
      <c r="O59" s="11"/>
    </row>
    <row r="60" spans="1:15" ht="26.25" thickBot="1">
      <c r="A60" s="37" t="s">
        <v>147</v>
      </c>
      <c r="B60" s="4" t="s">
        <v>148</v>
      </c>
      <c r="C60" s="30" t="s">
        <v>491</v>
      </c>
      <c r="D60" s="11"/>
      <c r="E60" s="11"/>
      <c r="F60" s="31"/>
      <c r="G60" s="11"/>
      <c r="H60" s="17"/>
      <c r="I60" s="11" t="s">
        <v>439</v>
      </c>
      <c r="J60" s="28">
        <v>0</v>
      </c>
      <c r="K60" s="28"/>
      <c r="L60" s="28"/>
      <c r="M60" s="28"/>
      <c r="N60" s="28"/>
      <c r="O60" s="11"/>
    </row>
    <row r="61" spans="1:15" ht="26.25" thickBot="1">
      <c r="A61" s="37" t="s">
        <v>149</v>
      </c>
      <c r="B61" s="4" t="s">
        <v>150</v>
      </c>
      <c r="C61" s="30" t="s">
        <v>491</v>
      </c>
      <c r="D61" s="11"/>
      <c r="E61" s="11"/>
      <c r="F61" s="31"/>
      <c r="G61" s="11"/>
      <c r="H61" s="17"/>
      <c r="I61" s="11" t="s">
        <v>439</v>
      </c>
      <c r="J61" s="28">
        <v>0</v>
      </c>
      <c r="K61" s="28"/>
      <c r="L61" s="28"/>
      <c r="M61" s="28"/>
      <c r="N61" s="28"/>
      <c r="O61" s="11"/>
    </row>
    <row r="62" spans="1:15" ht="39" thickBot="1">
      <c r="A62" s="37" t="s">
        <v>151</v>
      </c>
      <c r="B62" s="4" t="s">
        <v>152</v>
      </c>
      <c r="C62" s="30" t="s">
        <v>491</v>
      </c>
      <c r="D62" s="11"/>
      <c r="E62" s="31"/>
      <c r="F62" s="31"/>
      <c r="G62" s="11"/>
      <c r="H62" s="17"/>
      <c r="I62" s="11" t="s">
        <v>439</v>
      </c>
      <c r="J62" s="28">
        <v>0</v>
      </c>
      <c r="K62" s="28"/>
      <c r="L62" s="28"/>
      <c r="M62" s="28"/>
      <c r="N62" s="28"/>
      <c r="O62" s="11"/>
    </row>
    <row r="63" spans="1:15" ht="26.25" thickBot="1">
      <c r="A63" s="37" t="s">
        <v>127</v>
      </c>
      <c r="B63" s="4" t="s">
        <v>138</v>
      </c>
      <c r="C63" s="30" t="s">
        <v>491</v>
      </c>
      <c r="D63" s="11"/>
      <c r="E63" s="31"/>
      <c r="F63" s="11"/>
      <c r="G63" s="11"/>
      <c r="H63" s="17"/>
      <c r="I63" s="11" t="s">
        <v>439</v>
      </c>
      <c r="J63" s="28">
        <v>0</v>
      </c>
      <c r="K63" s="28"/>
      <c r="L63" s="28"/>
      <c r="M63" s="28"/>
      <c r="N63" s="28"/>
      <c r="O63" s="11"/>
    </row>
    <row r="64" spans="1:15" ht="13.5" thickBot="1">
      <c r="A64" s="57" t="s">
        <v>153</v>
      </c>
      <c r="B64" s="58"/>
      <c r="C64" s="7"/>
      <c r="D64" s="21"/>
      <c r="E64" s="12"/>
      <c r="F64" s="12"/>
      <c r="G64" s="12"/>
      <c r="H64" s="12"/>
      <c r="I64" s="13"/>
      <c r="O64" s="28"/>
    </row>
    <row r="65" spans="1:15" ht="26.25" thickBot="1">
      <c r="A65" s="37" t="s">
        <v>154</v>
      </c>
      <c r="B65" s="4" t="s">
        <v>155</v>
      </c>
      <c r="C65" s="30" t="s">
        <v>491</v>
      </c>
      <c r="D65" s="11"/>
      <c r="E65" s="11"/>
      <c r="F65" s="11"/>
      <c r="G65" s="11"/>
      <c r="H65" s="17"/>
      <c r="I65" s="11" t="s">
        <v>88</v>
      </c>
      <c r="J65" s="28">
        <v>0</v>
      </c>
      <c r="K65" s="28"/>
      <c r="L65" s="28"/>
      <c r="M65" s="28"/>
      <c r="N65" s="28"/>
      <c r="O65" s="11"/>
    </row>
    <row r="66" spans="1:15" ht="64.5" thickBot="1">
      <c r="A66" s="37" t="s">
        <v>156</v>
      </c>
      <c r="B66" s="4" t="s">
        <v>157</v>
      </c>
      <c r="C66" s="30" t="s">
        <v>482</v>
      </c>
      <c r="D66" s="11"/>
      <c r="E66" s="11" t="s">
        <v>753</v>
      </c>
      <c r="F66" s="11" t="s">
        <v>314</v>
      </c>
      <c r="G66" s="11" t="s">
        <v>773</v>
      </c>
      <c r="H66" s="17" t="s">
        <v>417</v>
      </c>
      <c r="I66" s="11" t="s">
        <v>315</v>
      </c>
      <c r="J66" s="28">
        <v>1861</v>
      </c>
      <c r="K66" s="28">
        <v>700</v>
      </c>
      <c r="L66" s="28">
        <v>2071504</v>
      </c>
      <c r="M66" s="28">
        <v>327948.50707881013</v>
      </c>
      <c r="N66" s="28">
        <v>197055.68001231804</v>
      </c>
      <c r="O66" s="11" t="s">
        <v>137</v>
      </c>
    </row>
    <row r="67" spans="1:15" ht="26.25" thickBot="1">
      <c r="A67" s="38" t="s">
        <v>158</v>
      </c>
      <c r="B67" s="32" t="s">
        <v>159</v>
      </c>
      <c r="C67" s="30" t="s">
        <v>491</v>
      </c>
      <c r="D67" s="11"/>
      <c r="E67" s="11"/>
      <c r="F67" s="11"/>
      <c r="G67" s="11"/>
      <c r="H67" s="17"/>
      <c r="I67" s="11" t="s">
        <v>439</v>
      </c>
      <c r="J67" s="28">
        <v>0</v>
      </c>
      <c r="K67" s="28"/>
      <c r="L67" s="28"/>
      <c r="M67" s="28"/>
      <c r="N67" s="28"/>
      <c r="O67" s="11"/>
    </row>
    <row r="68" spans="1:15" ht="39" thickBot="1">
      <c r="A68" s="38" t="s">
        <v>160</v>
      </c>
      <c r="B68" s="32" t="s">
        <v>161</v>
      </c>
      <c r="C68" s="30" t="s">
        <v>491</v>
      </c>
      <c r="D68" s="11"/>
      <c r="E68" s="11"/>
      <c r="F68" s="11"/>
      <c r="G68" s="11"/>
      <c r="H68" s="17"/>
      <c r="I68" s="11" t="s">
        <v>439</v>
      </c>
      <c r="J68" s="28">
        <v>0</v>
      </c>
      <c r="K68" s="28"/>
      <c r="L68" s="28"/>
      <c r="M68" s="28"/>
      <c r="N68" s="28"/>
      <c r="O68" s="11"/>
    </row>
    <row r="69" spans="1:15" ht="243" thickBot="1">
      <c r="A69" s="38" t="s">
        <v>162</v>
      </c>
      <c r="B69" s="32" t="s">
        <v>163</v>
      </c>
      <c r="C69" s="30" t="s">
        <v>482</v>
      </c>
      <c r="D69" s="11"/>
      <c r="E69" s="11" t="s">
        <v>461</v>
      </c>
      <c r="F69" s="11" t="s">
        <v>789</v>
      </c>
      <c r="G69" s="11" t="s">
        <v>773</v>
      </c>
      <c r="H69" s="17" t="s">
        <v>415</v>
      </c>
      <c r="I69" s="11" t="s">
        <v>572</v>
      </c>
      <c r="J69" s="28">
        <v>225</v>
      </c>
      <c r="K69" s="28">
        <v>-20000</v>
      </c>
      <c r="L69" s="28">
        <v>1500000</v>
      </c>
      <c r="M69" s="28">
        <v>138553.3800703617</v>
      </c>
      <c r="N69" s="28">
        <v>185227.59936795407</v>
      </c>
      <c r="O69" s="11" t="s">
        <v>316</v>
      </c>
    </row>
    <row r="70" spans="1:15" ht="255.75" thickBot="1">
      <c r="A70" s="38" t="s">
        <v>164</v>
      </c>
      <c r="B70" s="32" t="s">
        <v>428</v>
      </c>
      <c r="C70" s="3" t="s">
        <v>482</v>
      </c>
      <c r="D70" s="11"/>
      <c r="E70" s="11" t="s">
        <v>461</v>
      </c>
      <c r="F70" s="11" t="s">
        <v>174</v>
      </c>
      <c r="G70" s="11" t="s">
        <v>773</v>
      </c>
      <c r="H70" s="17" t="s">
        <v>415</v>
      </c>
      <c r="I70" s="11" t="s">
        <v>247</v>
      </c>
      <c r="J70" s="28">
        <v>303</v>
      </c>
      <c r="K70" s="28">
        <v>-10000</v>
      </c>
      <c r="L70" s="28">
        <v>1875000</v>
      </c>
      <c r="M70" s="28">
        <v>168894.2636023182</v>
      </c>
      <c r="N70" s="28">
        <v>296062.0467302043</v>
      </c>
      <c r="O70" s="11" t="s">
        <v>316</v>
      </c>
    </row>
    <row r="71" spans="1:15" ht="51.75" thickBot="1">
      <c r="A71" s="38" t="s">
        <v>165</v>
      </c>
      <c r="B71" s="32" t="s">
        <v>166</v>
      </c>
      <c r="C71" s="3" t="s">
        <v>491</v>
      </c>
      <c r="D71" s="11"/>
      <c r="E71" s="11"/>
      <c r="F71" s="31"/>
      <c r="G71" s="11"/>
      <c r="H71" s="17"/>
      <c r="I71" s="11" t="s">
        <v>47</v>
      </c>
      <c r="J71" s="28">
        <v>0</v>
      </c>
      <c r="K71" s="28"/>
      <c r="L71" s="28"/>
      <c r="M71" s="28"/>
      <c r="N71" s="28"/>
      <c r="O71" s="11"/>
    </row>
    <row r="72" spans="1:15" ht="39" thickBot="1">
      <c r="A72" s="38" t="s">
        <v>167</v>
      </c>
      <c r="B72" s="32" t="s">
        <v>168</v>
      </c>
      <c r="C72" s="3" t="s">
        <v>491</v>
      </c>
      <c r="D72" s="11"/>
      <c r="E72" s="11"/>
      <c r="F72" s="31"/>
      <c r="G72" s="11"/>
      <c r="H72" s="17"/>
      <c r="I72" s="11" t="s">
        <v>439</v>
      </c>
      <c r="J72" s="28">
        <v>0</v>
      </c>
      <c r="K72" s="28"/>
      <c r="L72" s="28"/>
      <c r="M72" s="28"/>
      <c r="N72" s="28"/>
      <c r="O72" s="11"/>
    </row>
    <row r="73" spans="1:15" ht="386.25" customHeight="1" thickBot="1">
      <c r="A73" s="38" t="s">
        <v>169</v>
      </c>
      <c r="B73" s="32" t="s">
        <v>170</v>
      </c>
      <c r="C73" s="30" t="s">
        <v>482</v>
      </c>
      <c r="D73" s="11"/>
      <c r="E73" s="11" t="s">
        <v>175</v>
      </c>
      <c r="F73" s="31" t="s">
        <v>793</v>
      </c>
      <c r="G73" s="11" t="s">
        <v>773</v>
      </c>
      <c r="H73" s="17" t="s">
        <v>417</v>
      </c>
      <c r="I73" s="11" t="s">
        <v>587</v>
      </c>
      <c r="J73" s="39">
        <v>1789</v>
      </c>
      <c r="K73" s="39">
        <v>-1000</v>
      </c>
      <c r="L73" s="39">
        <v>690000</v>
      </c>
      <c r="M73" s="39">
        <v>17185.386983687553</v>
      </c>
      <c r="N73" s="39">
        <v>30881.945795316315</v>
      </c>
      <c r="O73" s="11" t="s">
        <v>136</v>
      </c>
    </row>
    <row r="74" spans="1:15" ht="26.25" thickBot="1">
      <c r="A74" s="38" t="s">
        <v>746</v>
      </c>
      <c r="B74" s="32" t="s">
        <v>747</v>
      </c>
      <c r="C74" s="30" t="s">
        <v>491</v>
      </c>
      <c r="D74" s="11"/>
      <c r="E74" s="11"/>
      <c r="F74" s="31"/>
      <c r="G74" s="11"/>
      <c r="H74" s="17"/>
      <c r="I74" s="11" t="s">
        <v>129</v>
      </c>
      <c r="J74" s="39"/>
      <c r="K74" s="39"/>
      <c r="L74" s="39"/>
      <c r="M74" s="39"/>
      <c r="N74" s="39"/>
      <c r="O74" s="11"/>
    </row>
    <row r="75" spans="1:15" ht="13.5" thickBot="1">
      <c r="A75" s="38" t="s">
        <v>286</v>
      </c>
      <c r="B75" s="32" t="s">
        <v>287</v>
      </c>
      <c r="C75" s="30" t="s">
        <v>491</v>
      </c>
      <c r="D75" s="11"/>
      <c r="E75" s="11"/>
      <c r="F75" s="31"/>
      <c r="G75" s="11"/>
      <c r="H75" s="17"/>
      <c r="I75" s="11" t="s">
        <v>129</v>
      </c>
      <c r="J75" s="39"/>
      <c r="K75" s="39"/>
      <c r="L75" s="39"/>
      <c r="M75" s="39"/>
      <c r="N75" s="39"/>
      <c r="O75" s="11"/>
    </row>
    <row r="76" spans="1:15" ht="13.5" thickBot="1">
      <c r="A76" s="38" t="s">
        <v>288</v>
      </c>
      <c r="B76" s="32" t="s">
        <v>289</v>
      </c>
      <c r="C76" s="30" t="s">
        <v>491</v>
      </c>
      <c r="D76" s="11"/>
      <c r="E76" s="11"/>
      <c r="F76" s="11"/>
      <c r="G76" s="11"/>
      <c r="H76" s="17"/>
      <c r="I76" s="11" t="s">
        <v>129</v>
      </c>
      <c r="J76" s="39"/>
      <c r="K76" s="39"/>
      <c r="L76" s="39"/>
      <c r="M76" s="39"/>
      <c r="N76" s="39"/>
      <c r="O76" s="11"/>
    </row>
    <row r="77" spans="1:15" ht="13.5" thickBot="1">
      <c r="A77" s="38" t="s">
        <v>290</v>
      </c>
      <c r="B77" s="32" t="s">
        <v>291</v>
      </c>
      <c r="C77" s="30" t="s">
        <v>491</v>
      </c>
      <c r="D77" s="11"/>
      <c r="E77" s="11"/>
      <c r="F77" s="31"/>
      <c r="G77" s="11"/>
      <c r="H77" s="17"/>
      <c r="I77" s="11" t="s">
        <v>129</v>
      </c>
      <c r="J77" s="39"/>
      <c r="K77" s="39"/>
      <c r="L77" s="39"/>
      <c r="M77" s="39"/>
      <c r="N77" s="39"/>
      <c r="O77" s="11"/>
    </row>
    <row r="78" spans="1:15" ht="26.25" thickBot="1">
      <c r="A78" s="38" t="s">
        <v>292</v>
      </c>
      <c r="B78" s="32" t="s">
        <v>293</v>
      </c>
      <c r="C78" s="30" t="s">
        <v>491</v>
      </c>
      <c r="D78" s="11"/>
      <c r="E78" s="11"/>
      <c r="F78" s="31"/>
      <c r="G78" s="11"/>
      <c r="H78" s="17"/>
      <c r="I78" s="11" t="s">
        <v>129</v>
      </c>
      <c r="J78" s="39"/>
      <c r="K78" s="39"/>
      <c r="L78" s="39"/>
      <c r="M78" s="39"/>
      <c r="N78" s="39"/>
      <c r="O78" s="11"/>
    </row>
    <row r="79" spans="1:15" ht="13.5" thickBot="1">
      <c r="A79" s="38" t="s">
        <v>448</v>
      </c>
      <c r="B79" s="32" t="s">
        <v>251</v>
      </c>
      <c r="C79" s="30" t="s">
        <v>491</v>
      </c>
      <c r="D79" s="11"/>
      <c r="E79" s="11"/>
      <c r="F79" s="31"/>
      <c r="G79" s="11"/>
      <c r="H79" s="17"/>
      <c r="I79" s="11" t="s">
        <v>129</v>
      </c>
      <c r="J79" s="28"/>
      <c r="K79" s="28"/>
      <c r="L79" s="28"/>
      <c r="M79" s="28"/>
      <c r="N79" s="28"/>
      <c r="O79" s="11"/>
    </row>
    <row r="80" spans="1:15" ht="26.25" thickBot="1">
      <c r="A80" s="38" t="s">
        <v>171</v>
      </c>
      <c r="B80" s="32" t="s">
        <v>172</v>
      </c>
      <c r="C80" s="30" t="s">
        <v>491</v>
      </c>
      <c r="D80" s="4"/>
      <c r="E80" s="31"/>
      <c r="F80" s="31"/>
      <c r="G80" s="11"/>
      <c r="H80" s="17"/>
      <c r="I80" s="11" t="s">
        <v>439</v>
      </c>
      <c r="J80" s="28">
        <v>0</v>
      </c>
      <c r="K80" s="28"/>
      <c r="L80" s="28"/>
      <c r="M80" s="28"/>
      <c r="N80" s="28"/>
      <c r="O80" s="11"/>
    </row>
    <row r="81" spans="1:15" ht="39" thickBot="1">
      <c r="A81" s="38" t="s">
        <v>173</v>
      </c>
      <c r="B81" s="32" t="s">
        <v>454</v>
      </c>
      <c r="C81" s="30" t="s">
        <v>491</v>
      </c>
      <c r="D81" s="11"/>
      <c r="E81" s="11"/>
      <c r="F81" s="31"/>
      <c r="G81" s="11"/>
      <c r="H81" s="17"/>
      <c r="I81" s="11" t="s">
        <v>439</v>
      </c>
      <c r="J81" s="28">
        <v>0</v>
      </c>
      <c r="K81" s="28"/>
      <c r="L81" s="28"/>
      <c r="M81" s="28"/>
      <c r="N81" s="28"/>
      <c r="O81" s="11"/>
    </row>
    <row r="82" spans="1:15" ht="13.5" thickBot="1">
      <c r="A82" s="38" t="s">
        <v>455</v>
      </c>
      <c r="B82" s="32" t="s">
        <v>456</v>
      </c>
      <c r="C82" s="30" t="s">
        <v>491</v>
      </c>
      <c r="D82" s="11"/>
      <c r="E82" s="11"/>
      <c r="F82" s="11"/>
      <c r="G82" s="11"/>
      <c r="H82" s="17"/>
      <c r="I82" s="11" t="s">
        <v>439</v>
      </c>
      <c r="J82" s="28">
        <v>0</v>
      </c>
      <c r="K82" s="28"/>
      <c r="L82" s="28"/>
      <c r="M82" s="28"/>
      <c r="N82" s="28"/>
      <c r="O82" s="11"/>
    </row>
    <row r="83" spans="1:15" ht="26.25" thickBot="1">
      <c r="A83" s="38" t="s">
        <v>457</v>
      </c>
      <c r="B83" s="32" t="s">
        <v>48</v>
      </c>
      <c r="C83" s="30" t="s">
        <v>491</v>
      </c>
      <c r="D83" s="11"/>
      <c r="E83" s="31"/>
      <c r="F83" s="11"/>
      <c r="G83" s="11"/>
      <c r="H83" s="17"/>
      <c r="I83" s="11" t="s">
        <v>439</v>
      </c>
      <c r="J83" s="28">
        <v>0</v>
      </c>
      <c r="K83" s="28"/>
      <c r="L83" s="28"/>
      <c r="M83" s="28"/>
      <c r="N83" s="28"/>
      <c r="O83" s="11"/>
    </row>
    <row r="84" spans="1:15" ht="26.25" thickBot="1">
      <c r="A84" s="38" t="s">
        <v>49</v>
      </c>
      <c r="B84" s="32" t="s">
        <v>50</v>
      </c>
      <c r="C84" s="30" t="s">
        <v>491</v>
      </c>
      <c r="D84" s="11"/>
      <c r="E84" s="11"/>
      <c r="F84" s="31"/>
      <c r="G84" s="11"/>
      <c r="H84" s="17"/>
      <c r="I84" s="11" t="s">
        <v>439</v>
      </c>
      <c r="J84" s="28">
        <v>0</v>
      </c>
      <c r="K84" s="28"/>
      <c r="L84" s="28"/>
      <c r="M84" s="28"/>
      <c r="N84" s="28"/>
      <c r="O84" s="11"/>
    </row>
    <row r="85" spans="1:15" ht="13.5" thickBot="1">
      <c r="A85" s="38" t="s">
        <v>51</v>
      </c>
      <c r="B85" s="32" t="s">
        <v>52</v>
      </c>
      <c r="C85" s="30" t="s">
        <v>491</v>
      </c>
      <c r="D85" s="11"/>
      <c r="E85" s="11"/>
      <c r="F85" s="31"/>
      <c r="G85" s="11"/>
      <c r="H85" s="17"/>
      <c r="I85" s="11" t="s">
        <v>439</v>
      </c>
      <c r="J85" s="28">
        <v>0</v>
      </c>
      <c r="K85" s="28"/>
      <c r="L85" s="28"/>
      <c r="M85" s="28"/>
      <c r="N85" s="28"/>
      <c r="O85" s="11"/>
    </row>
    <row r="86" spans="1:15" ht="13.5" thickBot="1">
      <c r="A86" s="38" t="s">
        <v>53</v>
      </c>
      <c r="B86" s="32" t="s">
        <v>54</v>
      </c>
      <c r="C86" s="30" t="s">
        <v>491</v>
      </c>
      <c r="D86" s="11"/>
      <c r="E86" s="31"/>
      <c r="F86" s="31"/>
      <c r="G86" s="11"/>
      <c r="H86" s="17"/>
      <c r="I86" s="11" t="s">
        <v>439</v>
      </c>
      <c r="J86" s="28">
        <v>0</v>
      </c>
      <c r="K86" s="28"/>
      <c r="L86" s="28"/>
      <c r="M86" s="28"/>
      <c r="N86" s="28"/>
      <c r="O86" s="11"/>
    </row>
    <row r="87" spans="1:15" ht="204" customHeight="1" thickBot="1">
      <c r="A87" s="38" t="s">
        <v>55</v>
      </c>
      <c r="B87" s="32" t="s">
        <v>56</v>
      </c>
      <c r="C87" s="30" t="s">
        <v>482</v>
      </c>
      <c r="D87" s="11"/>
      <c r="E87" s="11" t="s">
        <v>461</v>
      </c>
      <c r="F87" s="31" t="s">
        <v>58</v>
      </c>
      <c r="G87" s="11" t="s">
        <v>773</v>
      </c>
      <c r="H87" s="17" t="s">
        <v>417</v>
      </c>
      <c r="I87" s="11" t="s">
        <v>579</v>
      </c>
      <c r="J87" s="28">
        <v>22</v>
      </c>
      <c r="K87" s="28">
        <v>1064</v>
      </c>
      <c r="L87" s="28">
        <v>99000</v>
      </c>
      <c r="M87" s="28">
        <v>35537.114384436565</v>
      </c>
      <c r="N87" s="28">
        <v>28424.882878812674</v>
      </c>
      <c r="O87" s="11"/>
    </row>
    <row r="88" spans="1:15" ht="128.25" thickBot="1">
      <c r="A88" s="38" t="s">
        <v>57</v>
      </c>
      <c r="B88" s="32" t="s">
        <v>592</v>
      </c>
      <c r="C88" s="30" t="s">
        <v>482</v>
      </c>
      <c r="D88" s="11"/>
      <c r="E88" s="11" t="s">
        <v>461</v>
      </c>
      <c r="F88" s="31" t="s">
        <v>59</v>
      </c>
      <c r="G88" s="11" t="s">
        <v>773</v>
      </c>
      <c r="H88" s="17" t="s">
        <v>417</v>
      </c>
      <c r="I88" s="11" t="s">
        <v>35</v>
      </c>
      <c r="J88" s="28">
        <v>22</v>
      </c>
      <c r="K88" s="28">
        <v>4800</v>
      </c>
      <c r="L88" s="28">
        <v>132000</v>
      </c>
      <c r="M88" s="28">
        <v>45834.949318783445</v>
      </c>
      <c r="N88" s="28">
        <v>37318.39968099467</v>
      </c>
      <c r="O88" s="11"/>
    </row>
    <row r="89" spans="1:15" ht="284.25" customHeight="1" thickBot="1">
      <c r="A89" s="38" t="s">
        <v>593</v>
      </c>
      <c r="B89" s="32" t="s">
        <v>594</v>
      </c>
      <c r="C89" s="30" t="s">
        <v>482</v>
      </c>
      <c r="D89" s="11"/>
      <c r="E89" s="11" t="s">
        <v>461</v>
      </c>
      <c r="F89" s="31" t="s">
        <v>589</v>
      </c>
      <c r="G89" s="11" t="s">
        <v>773</v>
      </c>
      <c r="H89" s="17" t="s">
        <v>417</v>
      </c>
      <c r="I89" s="11" t="s">
        <v>590</v>
      </c>
      <c r="J89" s="28">
        <v>334</v>
      </c>
      <c r="K89" s="28">
        <v>690</v>
      </c>
      <c r="L89" s="28">
        <v>611000</v>
      </c>
      <c r="M89" s="28">
        <v>73068.12570412527</v>
      </c>
      <c r="N89" s="28">
        <v>90500.10781508582</v>
      </c>
      <c r="O89" s="11" t="s">
        <v>566</v>
      </c>
    </row>
    <row r="90" spans="1:15" ht="64.5" thickBot="1">
      <c r="A90" s="38" t="s">
        <v>595</v>
      </c>
      <c r="B90" s="32" t="s">
        <v>596</v>
      </c>
      <c r="C90" s="30" t="s">
        <v>482</v>
      </c>
      <c r="D90" s="11"/>
      <c r="E90" s="11" t="s">
        <v>423</v>
      </c>
      <c r="F90" s="11" t="s">
        <v>435</v>
      </c>
      <c r="G90" s="11" t="s">
        <v>773</v>
      </c>
      <c r="H90" s="17" t="s">
        <v>417</v>
      </c>
      <c r="I90" s="11"/>
      <c r="J90" s="28">
        <v>1109</v>
      </c>
      <c r="K90" s="28">
        <v>5000</v>
      </c>
      <c r="L90" s="28">
        <v>700000</v>
      </c>
      <c r="M90" s="28">
        <v>190890.18187900863</v>
      </c>
      <c r="N90" s="28">
        <v>111713.47474156694</v>
      </c>
      <c r="O90" s="11"/>
    </row>
    <row r="91" spans="1:15" ht="115.5" thickBot="1">
      <c r="A91" s="38" t="s">
        <v>597</v>
      </c>
      <c r="B91" s="32" t="s">
        <v>598</v>
      </c>
      <c r="C91" s="30" t="s">
        <v>482</v>
      </c>
      <c r="D91" s="11"/>
      <c r="E91" s="11" t="s">
        <v>461</v>
      </c>
      <c r="F91" s="31" t="s">
        <v>791</v>
      </c>
      <c r="G91" s="11" t="s">
        <v>773</v>
      </c>
      <c r="H91" s="17" t="s">
        <v>417</v>
      </c>
      <c r="I91" s="11" t="s">
        <v>580</v>
      </c>
      <c r="J91" s="28">
        <v>784</v>
      </c>
      <c r="K91" s="28">
        <v>9600</v>
      </c>
      <c r="L91" s="28">
        <v>660000</v>
      </c>
      <c r="M91" s="28">
        <v>187773.77515491747</v>
      </c>
      <c r="N91" s="28">
        <v>119103.64109531172</v>
      </c>
      <c r="O91" s="11"/>
    </row>
    <row r="92" spans="1:15" ht="26.25" thickBot="1">
      <c r="A92" s="38" t="s">
        <v>599</v>
      </c>
      <c r="B92" s="32" t="s">
        <v>600</v>
      </c>
      <c r="C92" s="30" t="s">
        <v>491</v>
      </c>
      <c r="D92" s="11"/>
      <c r="E92" s="11"/>
      <c r="F92" s="31"/>
      <c r="G92" s="11"/>
      <c r="H92" s="17"/>
      <c r="I92" s="11" t="s">
        <v>205</v>
      </c>
      <c r="J92" s="28">
        <v>0</v>
      </c>
      <c r="K92" s="28"/>
      <c r="L92" s="28"/>
      <c r="M92" s="28"/>
      <c r="N92" s="28"/>
      <c r="O92" s="11"/>
    </row>
    <row r="93" spans="1:15" ht="128.25" thickBot="1">
      <c r="A93" s="38" t="s">
        <v>601</v>
      </c>
      <c r="B93" s="32" t="s">
        <v>602</v>
      </c>
      <c r="C93" s="30" t="s">
        <v>482</v>
      </c>
      <c r="D93" s="11"/>
      <c r="E93" s="11" t="s">
        <v>461</v>
      </c>
      <c r="F93" s="31" t="s">
        <v>792</v>
      </c>
      <c r="G93" s="11" t="s">
        <v>773</v>
      </c>
      <c r="H93" s="17" t="s">
        <v>417</v>
      </c>
      <c r="I93" s="11" t="s">
        <v>581</v>
      </c>
      <c r="J93" s="28">
        <v>139</v>
      </c>
      <c r="K93" s="28">
        <v>12900</v>
      </c>
      <c r="L93" s="28">
        <v>504000</v>
      </c>
      <c r="M93" s="28">
        <v>187594.89324527807</v>
      </c>
      <c r="N93" s="28">
        <v>84530.00605383702</v>
      </c>
      <c r="O93" s="11"/>
    </row>
    <row r="94" spans="1:15" ht="204.75" customHeight="1" thickBot="1">
      <c r="A94" s="38" t="s">
        <v>603</v>
      </c>
      <c r="B94" s="32" t="s">
        <v>604</v>
      </c>
      <c r="C94" s="30" t="s">
        <v>482</v>
      </c>
      <c r="D94" s="11"/>
      <c r="E94" s="11" t="s">
        <v>461</v>
      </c>
      <c r="F94" s="31" t="s">
        <v>66</v>
      </c>
      <c r="G94" s="11" t="s">
        <v>773</v>
      </c>
      <c r="H94" s="17" t="s">
        <v>417</v>
      </c>
      <c r="I94" s="11" t="s">
        <v>206</v>
      </c>
      <c r="J94" s="28">
        <v>375</v>
      </c>
      <c r="K94" s="28">
        <v>4000</v>
      </c>
      <c r="L94" s="28">
        <v>350000</v>
      </c>
      <c r="M94" s="28">
        <v>103568.98182592232</v>
      </c>
      <c r="N94" s="28">
        <v>56669.60961022534</v>
      </c>
      <c r="O94" s="11"/>
    </row>
    <row r="95" spans="1:15" ht="128.25" thickBot="1">
      <c r="A95" s="38" t="s">
        <v>605</v>
      </c>
      <c r="B95" s="32" t="s">
        <v>606</v>
      </c>
      <c r="C95" s="30" t="s">
        <v>482</v>
      </c>
      <c r="D95" s="11"/>
      <c r="E95" s="11" t="s">
        <v>461</v>
      </c>
      <c r="F95" s="31" t="s">
        <v>67</v>
      </c>
      <c r="G95" s="11" t="s">
        <v>773</v>
      </c>
      <c r="H95" s="17" t="s">
        <v>417</v>
      </c>
      <c r="I95" s="11" t="s">
        <v>582</v>
      </c>
      <c r="J95" s="28">
        <v>4</v>
      </c>
      <c r="K95" s="28">
        <v>33600</v>
      </c>
      <c r="L95" s="28">
        <v>175000</v>
      </c>
      <c r="M95" s="28">
        <v>141013.0295303981</v>
      </c>
      <c r="N95" s="28">
        <v>50426.78706881598</v>
      </c>
      <c r="O95" s="11"/>
    </row>
    <row r="96" spans="1:15" ht="64.5" thickBot="1">
      <c r="A96" s="38" t="s">
        <v>607</v>
      </c>
      <c r="B96" s="32" t="s">
        <v>608</v>
      </c>
      <c r="C96" s="30" t="s">
        <v>482</v>
      </c>
      <c r="D96" s="11"/>
      <c r="E96" s="11" t="s">
        <v>423</v>
      </c>
      <c r="F96" s="31" t="s">
        <v>436</v>
      </c>
      <c r="G96" s="11" t="s">
        <v>773</v>
      </c>
      <c r="H96" s="17" t="s">
        <v>417</v>
      </c>
      <c r="I96" s="11"/>
      <c r="J96" s="28">
        <v>1127</v>
      </c>
      <c r="K96" s="28">
        <v>1450</v>
      </c>
      <c r="L96" s="28">
        <v>168000</v>
      </c>
      <c r="M96" s="28">
        <v>38794.564292073315</v>
      </c>
      <c r="N96" s="28">
        <v>22045.6256620383</v>
      </c>
      <c r="O96" s="11"/>
    </row>
    <row r="97" spans="1:15" ht="128.25" thickBot="1">
      <c r="A97" s="38" t="s">
        <v>609</v>
      </c>
      <c r="B97" s="32" t="s">
        <v>610</v>
      </c>
      <c r="C97" s="30" t="s">
        <v>482</v>
      </c>
      <c r="D97" s="11"/>
      <c r="E97" s="11" t="s">
        <v>461</v>
      </c>
      <c r="F97" s="31" t="s">
        <v>68</v>
      </c>
      <c r="G97" s="11" t="s">
        <v>773</v>
      </c>
      <c r="H97" s="17" t="s">
        <v>417</v>
      </c>
      <c r="I97" s="11" t="s">
        <v>204</v>
      </c>
      <c r="J97" s="28">
        <v>1118</v>
      </c>
      <c r="K97" s="28">
        <v>1450</v>
      </c>
      <c r="L97" s="28">
        <v>154000</v>
      </c>
      <c r="M97" s="28">
        <v>37369.99340916281</v>
      </c>
      <c r="N97" s="28">
        <v>19877.472405612414</v>
      </c>
      <c r="O97" s="11"/>
    </row>
    <row r="98" spans="1:15" ht="115.5" thickBot="1">
      <c r="A98" s="38" t="s">
        <v>611</v>
      </c>
      <c r="B98" s="32" t="s">
        <v>612</v>
      </c>
      <c r="C98" s="30" t="s">
        <v>482</v>
      </c>
      <c r="D98" s="11"/>
      <c r="E98" s="11" t="s">
        <v>461</v>
      </c>
      <c r="F98" s="31" t="s">
        <v>69</v>
      </c>
      <c r="G98" s="11" t="s">
        <v>774</v>
      </c>
      <c r="H98" s="17" t="s">
        <v>417</v>
      </c>
      <c r="I98" s="11"/>
      <c r="J98" s="28">
        <v>8</v>
      </c>
      <c r="K98" s="28">
        <v>12000</v>
      </c>
      <c r="L98" s="28">
        <v>72000</v>
      </c>
      <c r="M98" s="28">
        <v>27270.969580729074</v>
      </c>
      <c r="N98" s="28">
        <v>12737.942616044471</v>
      </c>
      <c r="O98" s="11"/>
    </row>
    <row r="99" spans="1:15" ht="128.25" thickBot="1">
      <c r="A99" s="38" t="s">
        <v>613</v>
      </c>
      <c r="B99" s="32" t="s">
        <v>614</v>
      </c>
      <c r="C99" s="30" t="s">
        <v>482</v>
      </c>
      <c r="D99" s="11"/>
      <c r="E99" s="11" t="s">
        <v>461</v>
      </c>
      <c r="F99" s="31" t="s">
        <v>70</v>
      </c>
      <c r="G99" s="11" t="s">
        <v>773</v>
      </c>
      <c r="H99" s="17" t="s">
        <v>417</v>
      </c>
      <c r="I99" s="11" t="s">
        <v>207</v>
      </c>
      <c r="J99" s="28">
        <v>33</v>
      </c>
      <c r="K99" s="28">
        <v>4800</v>
      </c>
      <c r="L99" s="28">
        <v>168000</v>
      </c>
      <c r="M99" s="28">
        <v>47620.74392002168</v>
      </c>
      <c r="N99" s="28">
        <v>32459.705777802275</v>
      </c>
      <c r="O99" s="11"/>
    </row>
    <row r="100" spans="1:15" ht="26.25" thickBot="1">
      <c r="A100" s="38" t="s">
        <v>615</v>
      </c>
      <c r="B100" s="32" t="s">
        <v>616</v>
      </c>
      <c r="C100" s="30" t="s">
        <v>491</v>
      </c>
      <c r="D100" s="11"/>
      <c r="E100" s="11"/>
      <c r="F100" s="31"/>
      <c r="G100" s="11"/>
      <c r="H100" s="17"/>
      <c r="I100" s="11" t="s">
        <v>13</v>
      </c>
      <c r="J100" s="28">
        <v>0</v>
      </c>
      <c r="K100" s="28"/>
      <c r="L100" s="28"/>
      <c r="M100" s="28"/>
      <c r="N100" s="28"/>
      <c r="O100" s="11"/>
    </row>
    <row r="101" spans="1:15" ht="64.5" thickBot="1">
      <c r="A101" s="38" t="s">
        <v>617</v>
      </c>
      <c r="B101" s="32" t="s">
        <v>618</v>
      </c>
      <c r="C101" s="30" t="s">
        <v>482</v>
      </c>
      <c r="D101" s="11"/>
      <c r="E101" s="11" t="s">
        <v>423</v>
      </c>
      <c r="F101" s="31" t="s">
        <v>437</v>
      </c>
      <c r="G101" s="11" t="s">
        <v>773</v>
      </c>
      <c r="H101" s="17" t="s">
        <v>417</v>
      </c>
      <c r="I101" s="11"/>
      <c r="J101" s="28">
        <v>268</v>
      </c>
      <c r="K101" s="28">
        <v>2000</v>
      </c>
      <c r="L101" s="28">
        <v>280000</v>
      </c>
      <c r="M101" s="28">
        <v>48143.422238701314</v>
      </c>
      <c r="N101" s="28">
        <v>45811.737662228916</v>
      </c>
      <c r="O101" s="11"/>
    </row>
    <row r="102" spans="1:15" ht="128.25" thickBot="1">
      <c r="A102" s="38" t="s">
        <v>619</v>
      </c>
      <c r="B102" s="32" t="s">
        <v>620</v>
      </c>
      <c r="C102" s="30" t="s">
        <v>482</v>
      </c>
      <c r="D102" s="11"/>
      <c r="E102" s="11" t="s">
        <v>461</v>
      </c>
      <c r="F102" s="31" t="s">
        <v>71</v>
      </c>
      <c r="G102" s="11" t="s">
        <v>773</v>
      </c>
      <c r="H102" s="17" t="s">
        <v>417</v>
      </c>
      <c r="I102" s="11" t="s">
        <v>578</v>
      </c>
      <c r="J102" s="28">
        <v>260</v>
      </c>
      <c r="K102" s="28">
        <v>2000</v>
      </c>
      <c r="L102" s="28">
        <v>276000</v>
      </c>
      <c r="M102" s="28">
        <v>46491.85079813306</v>
      </c>
      <c r="N102" s="28">
        <v>43370.892522912196</v>
      </c>
      <c r="O102" s="11"/>
    </row>
    <row r="103" spans="1:15" ht="128.25" thickBot="1">
      <c r="A103" s="38" t="s">
        <v>621</v>
      </c>
      <c r="B103" s="32" t="s">
        <v>622</v>
      </c>
      <c r="C103" s="30" t="s">
        <v>482</v>
      </c>
      <c r="D103" s="11"/>
      <c r="E103" s="11" t="s">
        <v>461</v>
      </c>
      <c r="F103" s="31" t="s">
        <v>72</v>
      </c>
      <c r="G103" s="11" t="s">
        <v>774</v>
      </c>
      <c r="H103" s="17" t="s">
        <v>417</v>
      </c>
      <c r="I103" s="11" t="s">
        <v>576</v>
      </c>
      <c r="J103" s="28">
        <v>4</v>
      </c>
      <c r="K103" s="28">
        <v>270</v>
      </c>
      <c r="L103" s="28">
        <v>14000</v>
      </c>
      <c r="M103" s="28">
        <v>7799.239514292227</v>
      </c>
      <c r="N103" s="28">
        <v>7585.726389962416</v>
      </c>
      <c r="O103" s="11"/>
    </row>
    <row r="104" spans="1:15" ht="128.25" thickBot="1">
      <c r="A104" s="38" t="s">
        <v>623</v>
      </c>
      <c r="B104" s="32" t="s">
        <v>624</v>
      </c>
      <c r="C104" s="30" t="s">
        <v>482</v>
      </c>
      <c r="D104" s="11"/>
      <c r="E104" s="11" t="s">
        <v>461</v>
      </c>
      <c r="F104" s="31" t="s">
        <v>73</v>
      </c>
      <c r="G104" s="11" t="s">
        <v>774</v>
      </c>
      <c r="H104" s="17" t="s">
        <v>417</v>
      </c>
      <c r="I104" s="11" t="s">
        <v>577</v>
      </c>
      <c r="J104" s="28">
        <v>8</v>
      </c>
      <c r="K104" s="28">
        <v>27000</v>
      </c>
      <c r="L104" s="28">
        <v>176400</v>
      </c>
      <c r="M104" s="28">
        <v>106104.56259731368</v>
      </c>
      <c r="N104" s="28">
        <v>52646.12594181454</v>
      </c>
      <c r="O104" s="11"/>
    </row>
    <row r="105" spans="1:15" ht="128.25" thickBot="1">
      <c r="A105" s="38" t="s">
        <v>625</v>
      </c>
      <c r="B105" s="32" t="s">
        <v>626</v>
      </c>
      <c r="C105" s="30" t="s">
        <v>482</v>
      </c>
      <c r="D105" s="11"/>
      <c r="E105" s="11" t="s">
        <v>461</v>
      </c>
      <c r="F105" s="31" t="s">
        <v>74</v>
      </c>
      <c r="G105" s="11" t="s">
        <v>773</v>
      </c>
      <c r="H105" s="17" t="s">
        <v>417</v>
      </c>
      <c r="I105" s="11" t="s">
        <v>220</v>
      </c>
      <c r="J105" s="28">
        <v>1</v>
      </c>
      <c r="K105" s="28">
        <v>28800</v>
      </c>
      <c r="L105" s="28">
        <v>28800</v>
      </c>
      <c r="M105" s="28" t="s">
        <v>222</v>
      </c>
      <c r="N105" s="28" t="s">
        <v>222</v>
      </c>
      <c r="O105" s="11"/>
    </row>
    <row r="106" spans="1:15" ht="64.5" thickBot="1">
      <c r="A106" s="38" t="s">
        <v>627</v>
      </c>
      <c r="B106" s="32" t="s">
        <v>628</v>
      </c>
      <c r="C106" s="30" t="s">
        <v>482</v>
      </c>
      <c r="D106" s="11"/>
      <c r="E106" s="11" t="s">
        <v>423</v>
      </c>
      <c r="F106" s="31" t="s">
        <v>438</v>
      </c>
      <c r="G106" s="11" t="s">
        <v>773</v>
      </c>
      <c r="H106" s="17" t="s">
        <v>417</v>
      </c>
      <c r="I106" s="11"/>
      <c r="J106" s="28">
        <v>141</v>
      </c>
      <c r="K106" s="28">
        <v>5500</v>
      </c>
      <c r="L106" s="28">
        <v>133560</v>
      </c>
      <c r="M106" s="28">
        <v>59324.10777805548</v>
      </c>
      <c r="N106" s="28">
        <v>25351.502353103617</v>
      </c>
      <c r="O106" s="11"/>
    </row>
    <row r="107" spans="1:15" ht="128.25" thickBot="1">
      <c r="A107" s="38" t="s">
        <v>629</v>
      </c>
      <c r="B107" s="32" t="s">
        <v>630</v>
      </c>
      <c r="C107" s="30" t="s">
        <v>482</v>
      </c>
      <c r="D107" s="11"/>
      <c r="E107" s="11" t="s">
        <v>461</v>
      </c>
      <c r="F107" s="31" t="s">
        <v>75</v>
      </c>
      <c r="G107" s="11" t="s">
        <v>773</v>
      </c>
      <c r="H107" s="17" t="s">
        <v>417</v>
      </c>
      <c r="I107" s="11" t="s">
        <v>14</v>
      </c>
      <c r="J107" s="28">
        <v>141</v>
      </c>
      <c r="K107" s="28">
        <v>5500</v>
      </c>
      <c r="L107" s="28">
        <v>133560</v>
      </c>
      <c r="M107" s="28">
        <v>59324.10777805548</v>
      </c>
      <c r="N107" s="28">
        <v>25351.502353103617</v>
      </c>
      <c r="O107" s="11"/>
    </row>
    <row r="108" spans="1:15" ht="39" thickBot="1">
      <c r="A108" s="38" t="s">
        <v>631</v>
      </c>
      <c r="B108" s="32" t="s">
        <v>632</v>
      </c>
      <c r="C108" s="30" t="s">
        <v>491</v>
      </c>
      <c r="D108" s="11"/>
      <c r="E108" s="11"/>
      <c r="F108" s="31"/>
      <c r="G108" s="11"/>
      <c r="H108" s="17"/>
      <c r="I108" s="11" t="s">
        <v>11</v>
      </c>
      <c r="J108" s="28">
        <v>0</v>
      </c>
      <c r="K108" s="28"/>
      <c r="L108" s="28"/>
      <c r="M108" s="28"/>
      <c r="N108" s="28"/>
      <c r="O108" s="11"/>
    </row>
    <row r="109" spans="1:15" ht="39" thickBot="1">
      <c r="A109" s="38" t="s">
        <v>89</v>
      </c>
      <c r="B109" s="32" t="s">
        <v>633</v>
      </c>
      <c r="C109" s="30" t="s">
        <v>491</v>
      </c>
      <c r="D109" s="11"/>
      <c r="E109" s="11"/>
      <c r="F109" s="31"/>
      <c r="G109" s="11"/>
      <c r="H109" s="17"/>
      <c r="I109" s="11" t="s">
        <v>439</v>
      </c>
      <c r="J109" s="28">
        <v>0</v>
      </c>
      <c r="K109" s="28"/>
      <c r="L109" s="28"/>
      <c r="M109" s="28"/>
      <c r="N109" s="28"/>
      <c r="O109" s="11"/>
    </row>
    <row r="110" spans="1:15" ht="26.25" thickBot="1">
      <c r="A110" s="38" t="s">
        <v>634</v>
      </c>
      <c r="B110" s="32" t="s">
        <v>635</v>
      </c>
      <c r="C110" s="30" t="s">
        <v>491</v>
      </c>
      <c r="D110" s="11"/>
      <c r="E110" s="11"/>
      <c r="F110" s="31"/>
      <c r="G110" s="11"/>
      <c r="H110" s="17"/>
      <c r="I110" s="11" t="s">
        <v>208</v>
      </c>
      <c r="J110" s="28">
        <v>0</v>
      </c>
      <c r="K110" s="28"/>
      <c r="L110" s="28"/>
      <c r="M110" s="28"/>
      <c r="N110" s="28"/>
      <c r="O110" s="11"/>
    </row>
    <row r="111" spans="1:15" ht="64.5" thickBot="1">
      <c r="A111" s="41" t="s">
        <v>636</v>
      </c>
      <c r="B111" s="34" t="s">
        <v>637</v>
      </c>
      <c r="C111" s="30" t="s">
        <v>482</v>
      </c>
      <c r="D111" s="11"/>
      <c r="E111" s="11" t="s">
        <v>423</v>
      </c>
      <c r="F111" s="31" t="s">
        <v>8</v>
      </c>
      <c r="G111" s="11" t="s">
        <v>773</v>
      </c>
      <c r="H111" s="17" t="s">
        <v>417</v>
      </c>
      <c r="I111" s="11"/>
      <c r="J111" s="28">
        <v>32</v>
      </c>
      <c r="K111" s="28">
        <v>2500</v>
      </c>
      <c r="L111" s="28">
        <v>55000</v>
      </c>
      <c r="M111" s="28">
        <v>17472.44270594213</v>
      </c>
      <c r="N111" s="28">
        <v>10094.887521339362</v>
      </c>
      <c r="O111" s="11"/>
    </row>
    <row r="112" spans="1:15" ht="39" thickBot="1">
      <c r="A112" s="38" t="s">
        <v>638</v>
      </c>
      <c r="B112" s="32" t="s">
        <v>639</v>
      </c>
      <c r="C112" s="30" t="s">
        <v>491</v>
      </c>
      <c r="D112" s="11"/>
      <c r="E112" s="11"/>
      <c r="F112" s="31"/>
      <c r="G112" s="11"/>
      <c r="H112" s="17"/>
      <c r="I112" s="11" t="s">
        <v>209</v>
      </c>
      <c r="J112" s="28">
        <v>0</v>
      </c>
      <c r="K112" s="28"/>
      <c r="L112" s="28"/>
      <c r="M112" s="28"/>
      <c r="N112" s="28"/>
      <c r="O112" s="11"/>
    </row>
    <row r="113" spans="1:15" ht="128.25" thickBot="1">
      <c r="A113" s="38" t="s">
        <v>640</v>
      </c>
      <c r="B113" s="32" t="s">
        <v>641</v>
      </c>
      <c r="C113" s="30" t="s">
        <v>482</v>
      </c>
      <c r="D113" s="11"/>
      <c r="E113" s="11" t="s">
        <v>461</v>
      </c>
      <c r="F113" s="31" t="s">
        <v>7</v>
      </c>
      <c r="G113" s="11" t="s">
        <v>773</v>
      </c>
      <c r="H113" s="17" t="s">
        <v>417</v>
      </c>
      <c r="I113" s="11" t="s">
        <v>9</v>
      </c>
      <c r="J113" s="28">
        <v>32</v>
      </c>
      <c r="K113" s="28">
        <v>2500</v>
      </c>
      <c r="L113" s="28">
        <v>55000</v>
      </c>
      <c r="M113" s="28">
        <v>17472.44270594213</v>
      </c>
      <c r="N113" s="28">
        <v>10094.887521339362</v>
      </c>
      <c r="O113" s="11"/>
    </row>
    <row r="114" spans="1:15" ht="26.25" thickBot="1">
      <c r="A114" s="38" t="s">
        <v>412</v>
      </c>
      <c r="B114" s="32" t="s">
        <v>413</v>
      </c>
      <c r="C114" s="30" t="s">
        <v>491</v>
      </c>
      <c r="D114" s="11"/>
      <c r="E114" s="31"/>
      <c r="F114" s="31"/>
      <c r="G114" s="31"/>
      <c r="H114" s="17"/>
      <c r="I114" s="11" t="s">
        <v>439</v>
      </c>
      <c r="J114" s="28">
        <v>0</v>
      </c>
      <c r="K114" s="28"/>
      <c r="L114" s="28"/>
      <c r="M114" s="28"/>
      <c r="N114" s="28"/>
      <c r="O114" s="11"/>
    </row>
    <row r="115" spans="1:15" ht="13.5" thickBot="1">
      <c r="A115" s="38" t="s">
        <v>642</v>
      </c>
      <c r="B115" s="32" t="s">
        <v>643</v>
      </c>
      <c r="C115" s="30" t="s">
        <v>491</v>
      </c>
      <c r="D115" s="11"/>
      <c r="E115" s="11"/>
      <c r="F115" s="31"/>
      <c r="G115" s="11"/>
      <c r="H115" s="17"/>
      <c r="I115" s="11" t="s">
        <v>439</v>
      </c>
      <c r="J115" s="28">
        <v>0</v>
      </c>
      <c r="K115" s="28"/>
      <c r="L115" s="28"/>
      <c r="M115" s="28"/>
      <c r="N115" s="28"/>
      <c r="O115" s="11"/>
    </row>
    <row r="116" spans="1:15" ht="64.5" thickBot="1">
      <c r="A116" s="38" t="s">
        <v>644</v>
      </c>
      <c r="B116" s="32" t="s">
        <v>645</v>
      </c>
      <c r="C116" s="30" t="s">
        <v>482</v>
      </c>
      <c r="D116" s="11"/>
      <c r="E116" s="11" t="s">
        <v>423</v>
      </c>
      <c r="F116" s="31" t="s">
        <v>308</v>
      </c>
      <c r="G116" s="11" t="s">
        <v>773</v>
      </c>
      <c r="H116" s="17" t="s">
        <v>417</v>
      </c>
      <c r="I116" s="11"/>
      <c r="J116" s="28">
        <v>110</v>
      </c>
      <c r="K116" s="28">
        <v>100</v>
      </c>
      <c r="L116" s="28">
        <v>277000</v>
      </c>
      <c r="M116" s="28">
        <v>54939.38996787435</v>
      </c>
      <c r="N116" s="28">
        <v>43103.6704192915</v>
      </c>
      <c r="O116" s="11"/>
    </row>
    <row r="117" spans="1:15" ht="270.75" customHeight="1" thickBot="1">
      <c r="A117" s="38" t="s">
        <v>646</v>
      </c>
      <c r="B117" s="32" t="s">
        <v>647</v>
      </c>
      <c r="C117" s="30" t="s">
        <v>482</v>
      </c>
      <c r="D117" s="11"/>
      <c r="E117" s="11" t="s">
        <v>462</v>
      </c>
      <c r="F117" s="31" t="s">
        <v>294</v>
      </c>
      <c r="G117" s="11" t="s">
        <v>773</v>
      </c>
      <c r="H117" s="17" t="s">
        <v>417</v>
      </c>
      <c r="I117" s="11" t="s">
        <v>210</v>
      </c>
      <c r="J117" s="28">
        <v>20</v>
      </c>
      <c r="K117" s="28">
        <v>100</v>
      </c>
      <c r="L117" s="28">
        <v>96000</v>
      </c>
      <c r="M117" s="28">
        <v>23488.137440460883</v>
      </c>
      <c r="N117" s="28">
        <v>26089.55584830054</v>
      </c>
      <c r="O117" s="11"/>
    </row>
    <row r="118" spans="1:15" ht="90" thickBot="1">
      <c r="A118" s="38" t="s">
        <v>648</v>
      </c>
      <c r="B118" s="32" t="s">
        <v>649</v>
      </c>
      <c r="C118" s="30" t="s">
        <v>491</v>
      </c>
      <c r="D118" s="11"/>
      <c r="E118" s="11"/>
      <c r="F118" s="31"/>
      <c r="G118" s="11"/>
      <c r="H118" s="17"/>
      <c r="I118" s="11" t="s">
        <v>221</v>
      </c>
      <c r="J118" s="28">
        <v>0</v>
      </c>
      <c r="K118" s="28"/>
      <c r="L118" s="28"/>
      <c r="M118" s="28"/>
      <c r="N118" s="28"/>
      <c r="O118" s="11" t="s">
        <v>566</v>
      </c>
    </row>
    <row r="119" spans="1:15" ht="128.25" thickBot="1">
      <c r="A119" s="38" t="s">
        <v>650</v>
      </c>
      <c r="B119" s="32" t="s">
        <v>651</v>
      </c>
      <c r="C119" s="30" t="s">
        <v>482</v>
      </c>
      <c r="D119" s="11"/>
      <c r="E119" s="11" t="s">
        <v>461</v>
      </c>
      <c r="F119" s="31" t="s">
        <v>76</v>
      </c>
      <c r="G119" s="11" t="s">
        <v>773</v>
      </c>
      <c r="H119" s="17" t="s">
        <v>417</v>
      </c>
      <c r="I119" s="11"/>
      <c r="J119" s="28">
        <v>66</v>
      </c>
      <c r="K119" s="28">
        <v>5220</v>
      </c>
      <c r="L119" s="28">
        <v>138000</v>
      </c>
      <c r="M119" s="28">
        <v>62563.84157825867</v>
      </c>
      <c r="N119" s="28">
        <v>38533.24887692118</v>
      </c>
      <c r="O119" s="11"/>
    </row>
    <row r="120" spans="1:15" ht="128.25" thickBot="1">
      <c r="A120" s="38" t="s">
        <v>652</v>
      </c>
      <c r="B120" s="32" t="s">
        <v>653</v>
      </c>
      <c r="C120" s="30" t="s">
        <v>482</v>
      </c>
      <c r="D120" s="11"/>
      <c r="E120" s="11" t="s">
        <v>461</v>
      </c>
      <c r="F120" s="31" t="s">
        <v>77</v>
      </c>
      <c r="G120" s="11" t="s">
        <v>773</v>
      </c>
      <c r="H120" s="17" t="s">
        <v>417</v>
      </c>
      <c r="I120" s="11" t="s">
        <v>15</v>
      </c>
      <c r="J120" s="28">
        <v>20</v>
      </c>
      <c r="K120" s="28">
        <v>5800</v>
      </c>
      <c r="L120" s="28">
        <v>222000</v>
      </c>
      <c r="M120" s="28">
        <v>59477.05999431548</v>
      </c>
      <c r="N120" s="28">
        <v>43684.24488673899</v>
      </c>
      <c r="O120" s="11"/>
    </row>
    <row r="121" spans="1:15" ht="230.25" thickBot="1">
      <c r="A121" s="38" t="s">
        <v>654</v>
      </c>
      <c r="B121" s="32" t="s">
        <v>655</v>
      </c>
      <c r="C121" s="30" t="s">
        <v>482</v>
      </c>
      <c r="D121" s="11"/>
      <c r="E121" s="11" t="s">
        <v>461</v>
      </c>
      <c r="F121" s="31" t="s">
        <v>10</v>
      </c>
      <c r="G121" s="11" t="s">
        <v>773</v>
      </c>
      <c r="H121" s="17" t="s">
        <v>417</v>
      </c>
      <c r="I121" s="11" t="s">
        <v>12</v>
      </c>
      <c r="J121" s="28">
        <v>17</v>
      </c>
      <c r="K121" s="28">
        <v>2000</v>
      </c>
      <c r="L121" s="28">
        <v>42000</v>
      </c>
      <c r="M121" s="28">
        <v>7544.496660881901</v>
      </c>
      <c r="N121" s="28">
        <v>12630.186849300213</v>
      </c>
      <c r="O121" s="11"/>
    </row>
    <row r="122" spans="1:15" ht="64.5" thickBot="1">
      <c r="A122" s="38" t="s">
        <v>656</v>
      </c>
      <c r="B122" s="32" t="s">
        <v>657</v>
      </c>
      <c r="C122" s="30" t="s">
        <v>482</v>
      </c>
      <c r="D122" s="11"/>
      <c r="E122" s="11" t="s">
        <v>423</v>
      </c>
      <c r="F122" s="31" t="s">
        <v>45</v>
      </c>
      <c r="G122" s="11" t="s">
        <v>773</v>
      </c>
      <c r="H122" s="17" t="s">
        <v>434</v>
      </c>
      <c r="I122" s="11"/>
      <c r="J122" s="28">
        <v>141</v>
      </c>
      <c r="K122" s="28">
        <v>1200</v>
      </c>
      <c r="L122" s="28">
        <v>143500</v>
      </c>
      <c r="M122" s="28">
        <v>29461.45653879637</v>
      </c>
      <c r="N122" s="28">
        <v>27296.70227282372</v>
      </c>
      <c r="O122" s="11"/>
    </row>
    <row r="123" spans="1:15" ht="26.25" thickBot="1">
      <c r="A123" s="38" t="s">
        <v>658</v>
      </c>
      <c r="B123" s="32" t="s">
        <v>659</v>
      </c>
      <c r="C123" s="30" t="s">
        <v>491</v>
      </c>
      <c r="D123" s="11"/>
      <c r="E123" s="31"/>
      <c r="F123" s="31"/>
      <c r="G123" s="11"/>
      <c r="H123" s="17"/>
      <c r="I123" s="11" t="s">
        <v>439</v>
      </c>
      <c r="J123" s="28">
        <v>0</v>
      </c>
      <c r="K123" s="28"/>
      <c r="L123" s="28"/>
      <c r="M123" s="28"/>
      <c r="N123" s="28"/>
      <c r="O123" s="11"/>
    </row>
    <row r="124" spans="1:15" ht="128.25" thickBot="1">
      <c r="A124" s="38" t="s">
        <v>660</v>
      </c>
      <c r="B124" s="32" t="s">
        <v>661</v>
      </c>
      <c r="C124" s="30" t="s">
        <v>482</v>
      </c>
      <c r="D124" s="11"/>
      <c r="E124" s="31" t="s">
        <v>460</v>
      </c>
      <c r="F124" s="31" t="s">
        <v>586</v>
      </c>
      <c r="G124" s="11" t="s">
        <v>773</v>
      </c>
      <c r="H124" s="17" t="s">
        <v>434</v>
      </c>
      <c r="I124" s="11" t="s">
        <v>203</v>
      </c>
      <c r="J124" s="28">
        <v>73</v>
      </c>
      <c r="K124" s="28">
        <v>1200</v>
      </c>
      <c r="L124" s="28">
        <v>93600</v>
      </c>
      <c r="M124" s="28">
        <v>26131.735937880752</v>
      </c>
      <c r="N124" s="28">
        <v>23391.55786775917</v>
      </c>
      <c r="O124" s="11"/>
    </row>
    <row r="125" spans="1:15" ht="26.25" thickBot="1">
      <c r="A125" s="38" t="s">
        <v>662</v>
      </c>
      <c r="B125" s="32" t="s">
        <v>663</v>
      </c>
      <c r="C125" s="30" t="s">
        <v>491</v>
      </c>
      <c r="D125" s="11"/>
      <c r="E125" s="33"/>
      <c r="F125" s="33"/>
      <c r="G125" s="33"/>
      <c r="H125" s="40"/>
      <c r="I125" s="11" t="s">
        <v>439</v>
      </c>
      <c r="J125" s="28">
        <v>0</v>
      </c>
      <c r="K125" s="28"/>
      <c r="L125" s="28"/>
      <c r="M125" s="28"/>
      <c r="N125" s="28"/>
      <c r="O125" s="11"/>
    </row>
    <row r="126" spans="1:15" ht="26.25" thickBot="1">
      <c r="A126" s="38" t="s">
        <v>664</v>
      </c>
      <c r="B126" s="32" t="s">
        <v>665</v>
      </c>
      <c r="C126" s="30" t="s">
        <v>491</v>
      </c>
      <c r="D126" s="11"/>
      <c r="E126" s="11"/>
      <c r="F126" s="31"/>
      <c r="G126" s="11"/>
      <c r="H126" s="17"/>
      <c r="I126" s="11" t="s">
        <v>211</v>
      </c>
      <c r="J126" s="28">
        <v>0</v>
      </c>
      <c r="K126" s="28"/>
      <c r="L126" s="28"/>
      <c r="M126" s="28"/>
      <c r="N126" s="28"/>
      <c r="O126" s="11"/>
    </row>
    <row r="127" spans="1:15" ht="141" thickBot="1">
      <c r="A127" s="38" t="s">
        <v>666</v>
      </c>
      <c r="B127" s="32" t="s">
        <v>667</v>
      </c>
      <c r="C127" s="30" t="s">
        <v>482</v>
      </c>
      <c r="D127" s="11"/>
      <c r="E127" s="11" t="s">
        <v>461</v>
      </c>
      <c r="F127" s="31" t="s">
        <v>78</v>
      </c>
      <c r="G127" s="11" t="s">
        <v>773</v>
      </c>
      <c r="H127" s="17" t="s">
        <v>417</v>
      </c>
      <c r="I127" s="11" t="s">
        <v>16</v>
      </c>
      <c r="J127" s="28">
        <v>70</v>
      </c>
      <c r="K127" s="28">
        <v>1200</v>
      </c>
      <c r="L127" s="28">
        <v>122800</v>
      </c>
      <c r="M127" s="28">
        <v>34230.97269859497</v>
      </c>
      <c r="N127" s="28">
        <v>28845.764279491188</v>
      </c>
      <c r="O127" s="11"/>
    </row>
    <row r="128" spans="1:15" ht="26.25" thickBot="1">
      <c r="A128" s="38" t="s">
        <v>470</v>
      </c>
      <c r="B128" s="32" t="s">
        <v>471</v>
      </c>
      <c r="C128" s="30" t="s">
        <v>491</v>
      </c>
      <c r="D128" s="11"/>
      <c r="E128" s="31"/>
      <c r="F128" s="31"/>
      <c r="G128" s="11"/>
      <c r="H128" s="17"/>
      <c r="I128" s="11" t="s">
        <v>439</v>
      </c>
      <c r="J128" s="28">
        <v>0</v>
      </c>
      <c r="K128" s="28"/>
      <c r="L128" s="28"/>
      <c r="M128" s="28"/>
      <c r="N128" s="28"/>
      <c r="O128" s="11"/>
    </row>
    <row r="129" spans="1:15" ht="39" thickBot="1">
      <c r="A129" s="38" t="s">
        <v>668</v>
      </c>
      <c r="B129" s="32" t="s">
        <v>669</v>
      </c>
      <c r="C129" s="30" t="s">
        <v>491</v>
      </c>
      <c r="D129" s="11"/>
      <c r="E129" s="11"/>
      <c r="F129" s="31"/>
      <c r="G129" s="11"/>
      <c r="H129" s="17"/>
      <c r="I129" s="11" t="s">
        <v>439</v>
      </c>
      <c r="J129" s="28">
        <v>0</v>
      </c>
      <c r="K129" s="28"/>
      <c r="L129" s="28"/>
      <c r="M129" s="28"/>
      <c r="N129" s="28"/>
      <c r="O129" s="11"/>
    </row>
    <row r="130" spans="1:15" ht="26.25" thickBot="1">
      <c r="A130" s="38" t="s">
        <v>670</v>
      </c>
      <c r="B130" s="32" t="s">
        <v>748</v>
      </c>
      <c r="C130" s="30" t="s">
        <v>491</v>
      </c>
      <c r="D130" s="11"/>
      <c r="E130" s="31"/>
      <c r="F130" s="31"/>
      <c r="G130" s="11"/>
      <c r="H130" s="40"/>
      <c r="I130" s="11" t="s">
        <v>439</v>
      </c>
      <c r="J130" s="28">
        <v>0</v>
      </c>
      <c r="K130" s="28"/>
      <c r="L130" s="28"/>
      <c r="M130" s="28"/>
      <c r="N130" s="28"/>
      <c r="O130" s="11"/>
    </row>
    <row r="131" spans="1:15" ht="26.25" thickBot="1">
      <c r="A131" s="38" t="s">
        <v>671</v>
      </c>
      <c r="B131" s="32" t="s">
        <v>253</v>
      </c>
      <c r="C131" s="30" t="s">
        <v>491</v>
      </c>
      <c r="D131" s="11"/>
      <c r="E131" s="31"/>
      <c r="F131" s="31"/>
      <c r="G131" s="11"/>
      <c r="H131" s="40"/>
      <c r="I131" s="11" t="s">
        <v>439</v>
      </c>
      <c r="J131" s="28">
        <v>0</v>
      </c>
      <c r="K131" s="28"/>
      <c r="L131" s="28"/>
      <c r="M131" s="28"/>
      <c r="N131" s="28"/>
      <c r="O131" s="11"/>
    </row>
    <row r="132" spans="1:15" ht="26.25" thickBot="1">
      <c r="A132" s="38" t="s">
        <v>672</v>
      </c>
      <c r="B132" s="32" t="s">
        <v>254</v>
      </c>
      <c r="C132" s="30" t="s">
        <v>491</v>
      </c>
      <c r="D132" s="11"/>
      <c r="E132" s="11"/>
      <c r="F132" s="31"/>
      <c r="G132" s="11"/>
      <c r="H132" s="17"/>
      <c r="I132" s="11" t="s">
        <v>439</v>
      </c>
      <c r="J132" s="28">
        <v>0</v>
      </c>
      <c r="K132" s="28"/>
      <c r="L132" s="28"/>
      <c r="M132" s="28"/>
      <c r="N132" s="28"/>
      <c r="O132" s="11"/>
    </row>
    <row r="133" spans="1:15" ht="26.25" thickBot="1">
      <c r="A133" s="38" t="s">
        <v>673</v>
      </c>
      <c r="B133" s="32" t="s">
        <v>255</v>
      </c>
      <c r="C133" s="30" t="s">
        <v>491</v>
      </c>
      <c r="D133" s="11"/>
      <c r="E133" s="33"/>
      <c r="F133" s="33"/>
      <c r="G133" s="33"/>
      <c r="H133" s="40"/>
      <c r="I133" s="11" t="s">
        <v>439</v>
      </c>
      <c r="J133" s="28">
        <v>0</v>
      </c>
      <c r="K133" s="28"/>
      <c r="L133" s="28"/>
      <c r="M133" s="28"/>
      <c r="N133" s="28"/>
      <c r="O133" s="11"/>
    </row>
    <row r="134" spans="1:15" ht="26.25" thickBot="1">
      <c r="A134" s="38" t="s">
        <v>674</v>
      </c>
      <c r="B134" s="32" t="s">
        <v>256</v>
      </c>
      <c r="C134" s="30" t="s">
        <v>491</v>
      </c>
      <c r="D134" s="11"/>
      <c r="E134" s="11"/>
      <c r="F134" s="31"/>
      <c r="G134" s="31"/>
      <c r="H134" s="17"/>
      <c r="I134" s="11" t="s">
        <v>439</v>
      </c>
      <c r="J134" s="28">
        <v>0</v>
      </c>
      <c r="K134" s="28"/>
      <c r="L134" s="28"/>
      <c r="M134" s="28"/>
      <c r="N134" s="28"/>
      <c r="O134" s="11"/>
    </row>
    <row r="135" spans="1:15" ht="26.25" thickBot="1">
      <c r="A135" s="38" t="s">
        <v>675</v>
      </c>
      <c r="B135" s="32" t="s">
        <v>715</v>
      </c>
      <c r="C135" s="30" t="s">
        <v>491</v>
      </c>
      <c r="D135" s="11"/>
      <c r="E135" s="33"/>
      <c r="F135" s="33"/>
      <c r="G135" s="33"/>
      <c r="H135" s="40"/>
      <c r="I135" s="11" t="s">
        <v>439</v>
      </c>
      <c r="J135" s="28">
        <v>0</v>
      </c>
      <c r="K135" s="28"/>
      <c r="L135" s="28"/>
      <c r="M135" s="28"/>
      <c r="N135" s="28"/>
      <c r="O135" s="11"/>
    </row>
    <row r="136" spans="1:15" ht="26.25" thickBot="1">
      <c r="A136" s="38" t="s">
        <v>512</v>
      </c>
      <c r="B136" s="32" t="s">
        <v>513</v>
      </c>
      <c r="C136" s="30" t="s">
        <v>491</v>
      </c>
      <c r="D136" s="11"/>
      <c r="E136" s="31"/>
      <c r="F136" s="31"/>
      <c r="G136" s="11"/>
      <c r="H136" s="17"/>
      <c r="I136" s="11" t="s">
        <v>439</v>
      </c>
      <c r="J136" s="28">
        <v>0</v>
      </c>
      <c r="K136" s="28"/>
      <c r="L136" s="28"/>
      <c r="M136" s="28"/>
      <c r="N136" s="28"/>
      <c r="O136" s="11"/>
    </row>
    <row r="137" spans="1:15" ht="26.25" thickBot="1">
      <c r="A137" s="38" t="s">
        <v>676</v>
      </c>
      <c r="B137" s="32" t="s">
        <v>677</v>
      </c>
      <c r="C137" s="30" t="s">
        <v>482</v>
      </c>
      <c r="D137" s="11"/>
      <c r="E137" s="11" t="s">
        <v>423</v>
      </c>
      <c r="F137" s="31" t="s">
        <v>712</v>
      </c>
      <c r="G137" s="11"/>
      <c r="H137" s="17"/>
      <c r="I137" s="11"/>
      <c r="J137" s="28">
        <v>44</v>
      </c>
      <c r="K137" s="28">
        <v>3250</v>
      </c>
      <c r="L137" s="28">
        <v>490000</v>
      </c>
      <c r="M137" s="28">
        <v>101041.89276058735</v>
      </c>
      <c r="N137" s="28">
        <v>127761.50070464538</v>
      </c>
      <c r="O137" s="11"/>
    </row>
    <row r="138" spans="1:15" ht="128.25" thickBot="1">
      <c r="A138" s="38" t="s">
        <v>678</v>
      </c>
      <c r="B138" s="32" t="s">
        <v>679</v>
      </c>
      <c r="C138" s="30" t="s">
        <v>482</v>
      </c>
      <c r="D138" s="11"/>
      <c r="E138" s="11" t="s">
        <v>461</v>
      </c>
      <c r="F138" s="31" t="s">
        <v>79</v>
      </c>
      <c r="G138" s="11" t="s">
        <v>773</v>
      </c>
      <c r="H138" s="17" t="s">
        <v>417</v>
      </c>
      <c r="I138" s="11"/>
      <c r="J138" s="28">
        <v>37</v>
      </c>
      <c r="K138" s="28">
        <v>3250</v>
      </c>
      <c r="L138" s="28">
        <v>490000</v>
      </c>
      <c r="M138" s="28">
        <v>115735.76199359259</v>
      </c>
      <c r="N138" s="28">
        <v>133610.3682966733</v>
      </c>
      <c r="O138" s="11"/>
    </row>
    <row r="139" spans="1:15" ht="13.5" thickBot="1">
      <c r="A139" s="38" t="s">
        <v>680</v>
      </c>
      <c r="B139" s="32" t="s">
        <v>681</v>
      </c>
      <c r="C139" s="30" t="s">
        <v>491</v>
      </c>
      <c r="D139" s="11"/>
      <c r="E139" s="11"/>
      <c r="F139" s="31"/>
      <c r="G139" s="11"/>
      <c r="H139" s="17"/>
      <c r="I139" s="11" t="s">
        <v>439</v>
      </c>
      <c r="J139" s="28">
        <v>0</v>
      </c>
      <c r="K139" s="28"/>
      <c r="L139" s="28"/>
      <c r="M139" s="28"/>
      <c r="N139" s="28"/>
      <c r="O139" s="11"/>
    </row>
    <row r="140" spans="1:15" ht="128.25" thickBot="1">
      <c r="A140" s="38" t="s">
        <v>682</v>
      </c>
      <c r="B140" s="32" t="s">
        <v>683</v>
      </c>
      <c r="C140" s="30" t="s">
        <v>482</v>
      </c>
      <c r="D140" s="11"/>
      <c r="E140" s="11" t="s">
        <v>461</v>
      </c>
      <c r="F140" s="31" t="s">
        <v>80</v>
      </c>
      <c r="G140" s="11" t="s">
        <v>774</v>
      </c>
      <c r="H140" s="17"/>
      <c r="I140" s="11" t="s">
        <v>775</v>
      </c>
      <c r="J140" s="28">
        <v>7</v>
      </c>
      <c r="K140" s="28">
        <v>10150</v>
      </c>
      <c r="L140" s="28">
        <v>60000</v>
      </c>
      <c r="M140" s="28">
        <v>19754.3227850865</v>
      </c>
      <c r="N140" s="28">
        <v>18626.778307714958</v>
      </c>
      <c r="O140" s="11"/>
    </row>
    <row r="141" spans="1:15" ht="51.75" thickBot="1">
      <c r="A141" s="38" t="s">
        <v>684</v>
      </c>
      <c r="B141" s="32" t="s">
        <v>685</v>
      </c>
      <c r="C141" s="30" t="s">
        <v>491</v>
      </c>
      <c r="D141" s="11"/>
      <c r="E141" s="11"/>
      <c r="F141" s="31"/>
      <c r="G141" s="11"/>
      <c r="H141" s="17"/>
      <c r="I141" s="11" t="s">
        <v>46</v>
      </c>
      <c r="J141" s="28">
        <v>0</v>
      </c>
      <c r="K141" s="28"/>
      <c r="L141" s="28"/>
      <c r="M141" s="28"/>
      <c r="N141" s="28"/>
      <c r="O141" s="11"/>
    </row>
    <row r="142" spans="1:15" ht="179.25" thickBot="1">
      <c r="A142" s="38" t="s">
        <v>686</v>
      </c>
      <c r="B142" s="32" t="s">
        <v>687</v>
      </c>
      <c r="C142" s="30" t="s">
        <v>482</v>
      </c>
      <c r="D142" s="11"/>
      <c r="E142" s="11" t="s">
        <v>461</v>
      </c>
      <c r="F142" s="31" t="s">
        <v>81</v>
      </c>
      <c r="G142" s="11" t="s">
        <v>774</v>
      </c>
      <c r="H142" s="17" t="s">
        <v>417</v>
      </c>
      <c r="I142" s="11"/>
      <c r="J142" s="28">
        <v>123</v>
      </c>
      <c r="K142" s="28">
        <v>6600</v>
      </c>
      <c r="L142" s="28">
        <v>456012</v>
      </c>
      <c r="M142" s="28">
        <v>51469.9374023922</v>
      </c>
      <c r="N142" s="28">
        <v>56626.29889200353</v>
      </c>
      <c r="O142" s="11"/>
    </row>
    <row r="143" spans="1:15" ht="26.25" thickBot="1">
      <c r="A143" s="38" t="s">
        <v>688</v>
      </c>
      <c r="B143" s="32" t="s">
        <v>689</v>
      </c>
      <c r="C143" s="30" t="s">
        <v>491</v>
      </c>
      <c r="D143" s="11"/>
      <c r="E143" s="11"/>
      <c r="F143" s="31"/>
      <c r="G143" s="11"/>
      <c r="H143" s="17"/>
      <c r="I143" s="11" t="s">
        <v>439</v>
      </c>
      <c r="J143" s="28">
        <v>0</v>
      </c>
      <c r="K143" s="28"/>
      <c r="L143" s="28"/>
      <c r="M143" s="28"/>
      <c r="N143" s="28"/>
      <c r="O143" s="11"/>
    </row>
    <row r="144" spans="1:15" ht="64.5" thickBot="1">
      <c r="A144" s="38" t="s">
        <v>690</v>
      </c>
      <c r="B144" s="32" t="s">
        <v>691</v>
      </c>
      <c r="C144" s="30" t="s">
        <v>482</v>
      </c>
      <c r="D144" s="11"/>
      <c r="E144" s="11" t="s">
        <v>423</v>
      </c>
      <c r="F144" s="31" t="s">
        <v>440</v>
      </c>
      <c r="G144" s="11" t="s">
        <v>773</v>
      </c>
      <c r="H144" s="17" t="s">
        <v>417</v>
      </c>
      <c r="I144" s="11"/>
      <c r="J144" s="28">
        <v>152</v>
      </c>
      <c r="K144" s="28">
        <v>500</v>
      </c>
      <c r="L144" s="28">
        <v>1000000</v>
      </c>
      <c r="M144" s="28">
        <v>47572.64561638056</v>
      </c>
      <c r="N144" s="28">
        <v>68899.77899507957</v>
      </c>
      <c r="O144" s="11"/>
    </row>
    <row r="145" spans="1:15" ht="192" thickBot="1">
      <c r="A145" s="38" t="s">
        <v>692</v>
      </c>
      <c r="B145" s="32" t="s">
        <v>693</v>
      </c>
      <c r="C145" s="30" t="s">
        <v>482</v>
      </c>
      <c r="D145" s="11"/>
      <c r="E145" s="11" t="s">
        <v>461</v>
      </c>
      <c r="F145" s="31" t="s">
        <v>82</v>
      </c>
      <c r="G145" s="11" t="s">
        <v>773</v>
      </c>
      <c r="H145" s="17" t="s">
        <v>417</v>
      </c>
      <c r="I145" s="11"/>
      <c r="J145" s="28">
        <v>142</v>
      </c>
      <c r="K145" s="28">
        <v>500</v>
      </c>
      <c r="L145" s="28">
        <v>1000000</v>
      </c>
      <c r="M145" s="28">
        <v>49713.14645431337</v>
      </c>
      <c r="N145" s="28">
        <v>71100.01088955507</v>
      </c>
      <c r="O145" s="11"/>
    </row>
    <row r="146" spans="1:15" ht="179.25" thickBot="1">
      <c r="A146" s="38" t="s">
        <v>694</v>
      </c>
      <c r="B146" s="32" t="s">
        <v>695</v>
      </c>
      <c r="C146" s="30" t="s">
        <v>482</v>
      </c>
      <c r="D146" s="11"/>
      <c r="E146" s="11" t="s">
        <v>461</v>
      </c>
      <c r="F146" s="31" t="s">
        <v>584</v>
      </c>
      <c r="G146" s="11" t="s">
        <v>774</v>
      </c>
      <c r="H146" s="17" t="s">
        <v>417</v>
      </c>
      <c r="I146" s="11"/>
      <c r="J146" s="28">
        <v>11</v>
      </c>
      <c r="K146" s="28">
        <v>1500</v>
      </c>
      <c r="L146" s="28">
        <v>114000</v>
      </c>
      <c r="M146" s="28">
        <v>23981.838490552014</v>
      </c>
      <c r="N146" s="28">
        <v>34000.405787119285</v>
      </c>
      <c r="O146" s="11"/>
    </row>
    <row r="147" spans="1:15" ht="26.25" thickBot="1">
      <c r="A147" s="38" t="s">
        <v>696</v>
      </c>
      <c r="B147" s="32" t="s">
        <v>697</v>
      </c>
      <c r="C147" s="30" t="s">
        <v>491</v>
      </c>
      <c r="D147" s="11"/>
      <c r="E147" s="33"/>
      <c r="F147" s="31"/>
      <c r="G147" s="33"/>
      <c r="H147" s="40"/>
      <c r="I147" s="11" t="s">
        <v>439</v>
      </c>
      <c r="J147" s="28">
        <v>0</v>
      </c>
      <c r="K147" s="28"/>
      <c r="L147" s="28"/>
      <c r="M147" s="28"/>
      <c r="N147" s="28"/>
      <c r="O147" s="11"/>
    </row>
    <row r="148" spans="1:15" ht="26.25" thickBot="1">
      <c r="A148" s="38" t="s">
        <v>449</v>
      </c>
      <c r="B148" s="32" t="s">
        <v>252</v>
      </c>
      <c r="C148" s="30" t="s">
        <v>491</v>
      </c>
      <c r="D148" s="11"/>
      <c r="E148" s="33"/>
      <c r="F148" s="33"/>
      <c r="G148" s="33"/>
      <c r="H148" s="40"/>
      <c r="I148" s="11" t="s">
        <v>129</v>
      </c>
      <c r="J148" s="28"/>
      <c r="K148" s="28"/>
      <c r="L148" s="28"/>
      <c r="M148" s="28"/>
      <c r="N148" s="28"/>
      <c r="O148" s="11"/>
    </row>
    <row r="149" spans="1:15" ht="102.75" thickBot="1">
      <c r="A149" s="38" t="s">
        <v>698</v>
      </c>
      <c r="B149" s="32" t="s">
        <v>699</v>
      </c>
      <c r="C149" s="30" t="s">
        <v>482</v>
      </c>
      <c r="D149" s="11"/>
      <c r="E149" s="11" t="s">
        <v>461</v>
      </c>
      <c r="F149" s="31" t="s">
        <v>585</v>
      </c>
      <c r="G149" s="11" t="s">
        <v>773</v>
      </c>
      <c r="H149" s="17"/>
      <c r="I149" s="11"/>
      <c r="J149" s="28">
        <v>773</v>
      </c>
      <c r="K149" s="28">
        <v>48</v>
      </c>
      <c r="L149" s="28">
        <v>300000</v>
      </c>
      <c r="M149" s="28">
        <v>7480.73200011892</v>
      </c>
      <c r="N149" s="28">
        <v>18507.82966957205</v>
      </c>
      <c r="O149" s="11"/>
    </row>
    <row r="150" spans="1:15" ht="64.5" thickBot="1">
      <c r="A150" s="38" t="s">
        <v>700</v>
      </c>
      <c r="B150" s="32" t="s">
        <v>701</v>
      </c>
      <c r="C150" s="30" t="s">
        <v>482</v>
      </c>
      <c r="D150" s="11"/>
      <c r="E150" s="11" t="s">
        <v>423</v>
      </c>
      <c r="F150" s="31" t="s">
        <v>309</v>
      </c>
      <c r="G150" s="11" t="s">
        <v>773</v>
      </c>
      <c r="H150" s="17"/>
      <c r="I150" s="11"/>
      <c r="J150" s="28">
        <v>33</v>
      </c>
      <c r="K150" s="28">
        <v>75000</v>
      </c>
      <c r="L150" s="28">
        <v>1000000</v>
      </c>
      <c r="M150" s="28">
        <v>284331.1771000581</v>
      </c>
      <c r="N150" s="28">
        <v>323598.3545789723</v>
      </c>
      <c r="O150" s="11"/>
    </row>
    <row r="151" spans="1:15" ht="26.25" thickBot="1">
      <c r="A151" s="38" t="s">
        <v>702</v>
      </c>
      <c r="B151" s="32" t="s">
        <v>703</v>
      </c>
      <c r="C151" s="30" t="s">
        <v>491</v>
      </c>
      <c r="D151" s="11"/>
      <c r="E151" s="11"/>
      <c r="F151" s="31"/>
      <c r="G151" s="11"/>
      <c r="H151" s="17"/>
      <c r="I151" s="11" t="s">
        <v>439</v>
      </c>
      <c r="J151" s="28">
        <v>0</v>
      </c>
      <c r="K151" s="28"/>
      <c r="L151" s="28"/>
      <c r="M151" s="28"/>
      <c r="N151" s="28"/>
      <c r="O151" s="11"/>
    </row>
    <row r="152" spans="1:15" ht="115.5" thickBot="1">
      <c r="A152" s="38" t="s">
        <v>704</v>
      </c>
      <c r="B152" s="32" t="s">
        <v>705</v>
      </c>
      <c r="C152" s="30" t="s">
        <v>482</v>
      </c>
      <c r="D152" s="11"/>
      <c r="E152" s="11" t="s">
        <v>460</v>
      </c>
      <c r="F152" s="31" t="s">
        <v>19</v>
      </c>
      <c r="G152" s="11" t="s">
        <v>773</v>
      </c>
      <c r="H152" s="17"/>
      <c r="I152" s="11"/>
      <c r="J152" s="28">
        <v>33</v>
      </c>
      <c r="K152" s="28">
        <v>75000</v>
      </c>
      <c r="L152" s="28">
        <v>1000000</v>
      </c>
      <c r="M152" s="28">
        <v>284331.1771000581</v>
      </c>
      <c r="N152" s="28">
        <v>323598.3545789723</v>
      </c>
      <c r="O152" s="11"/>
    </row>
    <row r="153" spans="1:15" ht="26.25" thickBot="1">
      <c r="A153" s="38" t="s">
        <v>706</v>
      </c>
      <c r="B153" s="32" t="s">
        <v>707</v>
      </c>
      <c r="C153" s="30" t="s">
        <v>491</v>
      </c>
      <c r="D153" s="11"/>
      <c r="E153" s="11"/>
      <c r="F153" s="11"/>
      <c r="G153" s="11"/>
      <c r="H153" s="17"/>
      <c r="I153" s="11" t="s">
        <v>439</v>
      </c>
      <c r="J153" s="28">
        <v>0</v>
      </c>
      <c r="K153" s="28"/>
      <c r="L153" s="28"/>
      <c r="M153" s="28"/>
      <c r="N153" s="28"/>
      <c r="O153" s="11"/>
    </row>
    <row r="154" spans="1:15" ht="39" thickBot="1">
      <c r="A154" s="38" t="s">
        <v>708</v>
      </c>
      <c r="B154" s="32" t="s">
        <v>709</v>
      </c>
      <c r="C154" s="30" t="s">
        <v>482</v>
      </c>
      <c r="D154" s="11"/>
      <c r="E154" s="11" t="s">
        <v>443</v>
      </c>
      <c r="F154" s="11" t="s">
        <v>764</v>
      </c>
      <c r="G154" s="11" t="s">
        <v>762</v>
      </c>
      <c r="H154" s="17" t="s">
        <v>417</v>
      </c>
      <c r="I154" s="11"/>
      <c r="J154" s="28">
        <v>1454</v>
      </c>
      <c r="K154" s="28">
        <v>3600</v>
      </c>
      <c r="L154" s="28">
        <v>1773702</v>
      </c>
      <c r="M154" s="28">
        <v>257164.28976985576</v>
      </c>
      <c r="N154" s="28">
        <v>144415.1519851999</v>
      </c>
      <c r="O154" s="11"/>
    </row>
    <row r="155" spans="1:15" ht="39" thickBot="1">
      <c r="A155" s="38" t="s">
        <v>710</v>
      </c>
      <c r="B155" s="32" t="s">
        <v>505</v>
      </c>
      <c r="C155" s="30" t="s">
        <v>482</v>
      </c>
      <c r="D155" s="11"/>
      <c r="E155" s="11" t="s">
        <v>443</v>
      </c>
      <c r="F155" s="11" t="s">
        <v>750</v>
      </c>
      <c r="G155" s="11" t="s">
        <v>767</v>
      </c>
      <c r="H155" s="17" t="s">
        <v>417</v>
      </c>
      <c r="I155" s="11"/>
      <c r="J155" s="28">
        <v>1336</v>
      </c>
      <c r="K155" s="28">
        <v>0.7957559681697612</v>
      </c>
      <c r="L155" s="28">
        <v>1858.5384615384614</v>
      </c>
      <c r="M155" s="28">
        <v>123.12255653091752</v>
      </c>
      <c r="N155" s="28">
        <v>90.51614603419107</v>
      </c>
      <c r="O155" s="11"/>
    </row>
    <row r="156" spans="1:15" ht="26.25" thickBot="1">
      <c r="A156" s="38" t="s">
        <v>506</v>
      </c>
      <c r="B156" s="32" t="s">
        <v>507</v>
      </c>
      <c r="C156" s="30" t="s">
        <v>482</v>
      </c>
      <c r="D156" s="11"/>
      <c r="E156" s="11" t="s">
        <v>443</v>
      </c>
      <c r="F156" s="11" t="s">
        <v>751</v>
      </c>
      <c r="G156" s="11"/>
      <c r="H156" s="17"/>
      <c r="I156" s="11"/>
      <c r="J156" s="28">
        <v>0</v>
      </c>
      <c r="K156" s="28"/>
      <c r="L156" s="28"/>
      <c r="M156" s="28"/>
      <c r="N156" s="28"/>
      <c r="O156" s="11"/>
    </row>
    <row r="157" spans="1:15" ht="77.25" thickBot="1">
      <c r="A157" s="38" t="s">
        <v>508</v>
      </c>
      <c r="B157" s="32" t="s">
        <v>509</v>
      </c>
      <c r="C157" s="30" t="s">
        <v>491</v>
      </c>
      <c r="D157" s="11"/>
      <c r="E157" s="11"/>
      <c r="F157" s="11"/>
      <c r="G157" s="11" t="s">
        <v>765</v>
      </c>
      <c r="H157" s="17" t="s">
        <v>417</v>
      </c>
      <c r="I157" s="11"/>
      <c r="J157" s="28">
        <v>734</v>
      </c>
      <c r="K157" s="28">
        <v>700</v>
      </c>
      <c r="L157" s="28">
        <v>484822</v>
      </c>
      <c r="M157" s="28">
        <v>160844.73835394703</v>
      </c>
      <c r="N157" s="28">
        <v>93372.80809139364</v>
      </c>
      <c r="O157" s="11"/>
    </row>
    <row r="158" spans="1:15" ht="64.5" thickBot="1">
      <c r="A158" s="38" t="s">
        <v>510</v>
      </c>
      <c r="B158" s="32" t="s">
        <v>511</v>
      </c>
      <c r="C158" s="30" t="s">
        <v>482</v>
      </c>
      <c r="D158" s="11"/>
      <c r="E158" s="11" t="s">
        <v>443</v>
      </c>
      <c r="F158" s="11" t="s">
        <v>752</v>
      </c>
      <c r="G158" s="11" t="s">
        <v>766</v>
      </c>
      <c r="H158" s="17" t="s">
        <v>417</v>
      </c>
      <c r="I158" s="11"/>
      <c r="J158" s="28">
        <v>656</v>
      </c>
      <c r="K158" s="28">
        <v>3.648076923076923</v>
      </c>
      <c r="L158" s="28">
        <v>392.66153846153844</v>
      </c>
      <c r="M158" s="28">
        <v>99.12817253267293</v>
      </c>
      <c r="N158" s="28">
        <v>43.07617130463717</v>
      </c>
      <c r="O158" s="11"/>
    </row>
    <row r="159" spans="1:15" ht="26.25" thickBot="1">
      <c r="A159" s="38" t="s">
        <v>514</v>
      </c>
      <c r="B159" s="32" t="s">
        <v>661</v>
      </c>
      <c r="C159" s="30" t="s">
        <v>491</v>
      </c>
      <c r="D159" s="11"/>
      <c r="E159" s="31"/>
      <c r="F159" s="31"/>
      <c r="G159" s="31"/>
      <c r="H159" s="17"/>
      <c r="I159" s="11" t="s">
        <v>473</v>
      </c>
      <c r="J159" s="28">
        <v>0</v>
      </c>
      <c r="K159" s="28"/>
      <c r="L159" s="28"/>
      <c r="M159" s="28"/>
      <c r="N159" s="28"/>
      <c r="O159" s="11"/>
    </row>
    <row r="160" spans="1:15" ht="26.25" thickBot="1">
      <c r="A160" s="38" t="s">
        <v>515</v>
      </c>
      <c r="B160" s="32" t="s">
        <v>516</v>
      </c>
      <c r="C160" s="30" t="s">
        <v>491</v>
      </c>
      <c r="D160" s="11"/>
      <c r="E160" s="31"/>
      <c r="F160" s="31"/>
      <c r="G160" s="31"/>
      <c r="H160" s="17"/>
      <c r="I160" s="11" t="s">
        <v>472</v>
      </c>
      <c r="J160" s="28">
        <v>0</v>
      </c>
      <c r="K160" s="28"/>
      <c r="L160" s="28"/>
      <c r="M160" s="28"/>
      <c r="N160" s="28"/>
      <c r="O160" s="11"/>
    </row>
    <row r="161" spans="1:15" ht="13.5" thickBot="1">
      <c r="A161" s="57" t="s">
        <v>257</v>
      </c>
      <c r="B161" s="58"/>
      <c r="C161" s="7"/>
      <c r="D161" s="21"/>
      <c r="E161" s="12"/>
      <c r="F161" s="12"/>
      <c r="G161" s="12"/>
      <c r="H161" s="12"/>
      <c r="I161" s="13"/>
      <c r="J161" s="28"/>
      <c r="K161" s="28"/>
      <c r="L161" s="28"/>
      <c r="M161" s="28"/>
      <c r="N161" s="28"/>
      <c r="O161" s="28"/>
    </row>
    <row r="162" spans="1:15" ht="39" thickBot="1">
      <c r="A162" s="42" t="s">
        <v>258</v>
      </c>
      <c r="B162" s="35" t="s">
        <v>259</v>
      </c>
      <c r="C162" s="30" t="s">
        <v>482</v>
      </c>
      <c r="D162" s="11"/>
      <c r="E162" s="11" t="s">
        <v>423</v>
      </c>
      <c r="F162" s="31" t="s">
        <v>304</v>
      </c>
      <c r="G162" s="11" t="s">
        <v>762</v>
      </c>
      <c r="H162" s="17" t="s">
        <v>417</v>
      </c>
      <c r="I162" s="11"/>
      <c r="J162" s="28">
        <v>521</v>
      </c>
      <c r="K162" s="28">
        <v>-20000</v>
      </c>
      <c r="L162" s="28">
        <v>1875000</v>
      </c>
      <c r="M162" s="28">
        <v>160161.41201953831</v>
      </c>
      <c r="N162" s="28">
        <v>265638.06527207454</v>
      </c>
      <c r="O162" s="11"/>
    </row>
    <row r="163" spans="1:15" ht="39" thickBot="1">
      <c r="A163" s="43" t="s">
        <v>260</v>
      </c>
      <c r="B163" s="35" t="s">
        <v>261</v>
      </c>
      <c r="C163" s="30" t="s">
        <v>482</v>
      </c>
      <c r="D163" s="11"/>
      <c r="E163" s="11" t="s">
        <v>423</v>
      </c>
      <c r="F163" s="31" t="s">
        <v>303</v>
      </c>
      <c r="G163" s="11" t="s">
        <v>762</v>
      </c>
      <c r="H163" s="17" t="s">
        <v>417</v>
      </c>
      <c r="I163" s="11"/>
      <c r="J163" s="28">
        <v>2017</v>
      </c>
      <c r="K163" s="28">
        <v>-10000</v>
      </c>
      <c r="L163" s="28">
        <v>2391990</v>
      </c>
      <c r="M163" s="28">
        <v>340134.9532758004</v>
      </c>
      <c r="N163" s="28">
        <v>231918.53599641964</v>
      </c>
      <c r="O163" s="11"/>
    </row>
    <row r="164" spans="1:15" ht="39" thickBot="1">
      <c r="A164" s="43" t="s">
        <v>262</v>
      </c>
      <c r="B164" s="35" t="s">
        <v>263</v>
      </c>
      <c r="C164" s="30" t="s">
        <v>482</v>
      </c>
      <c r="D164" s="11"/>
      <c r="E164" s="11" t="s">
        <v>423</v>
      </c>
      <c r="F164" s="31" t="s">
        <v>302</v>
      </c>
      <c r="G164" s="11" t="s">
        <v>762</v>
      </c>
      <c r="H164" s="17" t="s">
        <v>417</v>
      </c>
      <c r="I164" s="11"/>
      <c r="J164" s="28">
        <v>2465</v>
      </c>
      <c r="K164" s="28">
        <v>-10000</v>
      </c>
      <c r="L164" s="28">
        <v>2549490</v>
      </c>
      <c r="M164" s="28">
        <v>290599.10949508974</v>
      </c>
      <c r="N164" s="28">
        <v>250691.30110778695</v>
      </c>
      <c r="O164" s="11"/>
    </row>
    <row r="165" spans="1:15" ht="26.25" thickBot="1">
      <c r="A165" s="43" t="s">
        <v>264</v>
      </c>
      <c r="B165" s="35" t="s">
        <v>265</v>
      </c>
      <c r="C165" s="30" t="s">
        <v>482</v>
      </c>
      <c r="D165" s="11"/>
      <c r="E165" s="11" t="s">
        <v>423</v>
      </c>
      <c r="F165" s="31" t="s">
        <v>301</v>
      </c>
      <c r="G165" s="11"/>
      <c r="H165" s="17"/>
      <c r="I165" s="11"/>
      <c r="J165" s="28">
        <v>44</v>
      </c>
      <c r="K165" s="28">
        <v>3250</v>
      </c>
      <c r="L165" s="28">
        <v>490000</v>
      </c>
      <c r="M165" s="28">
        <v>101041.89276058735</v>
      </c>
      <c r="N165" s="28">
        <v>127761.50070464538</v>
      </c>
      <c r="O165" s="11"/>
    </row>
    <row r="166" spans="1:15" ht="39" thickBot="1">
      <c r="A166" s="43" t="s">
        <v>266</v>
      </c>
      <c r="B166" s="35" t="s">
        <v>267</v>
      </c>
      <c r="C166" s="30" t="s">
        <v>482</v>
      </c>
      <c r="D166" s="11"/>
      <c r="E166" s="11" t="s">
        <v>423</v>
      </c>
      <c r="F166" s="31" t="s">
        <v>300</v>
      </c>
      <c r="G166" s="11" t="s">
        <v>762</v>
      </c>
      <c r="H166" s="17" t="s">
        <v>417</v>
      </c>
      <c r="I166" s="11"/>
      <c r="J166" s="28">
        <v>2477</v>
      </c>
      <c r="K166" s="28">
        <v>-10000</v>
      </c>
      <c r="L166" s="28">
        <v>2549490</v>
      </c>
      <c r="M166" s="28">
        <v>290802.61911316484</v>
      </c>
      <c r="N166" s="28">
        <v>251050.36352201935</v>
      </c>
      <c r="O166" s="11"/>
    </row>
    <row r="167" spans="1:15" ht="39" thickBot="1">
      <c r="A167" s="43" t="s">
        <v>268</v>
      </c>
      <c r="B167" s="35" t="s">
        <v>269</v>
      </c>
      <c r="C167" s="30" t="s">
        <v>482</v>
      </c>
      <c r="D167" s="11"/>
      <c r="E167" s="11" t="s">
        <v>423</v>
      </c>
      <c r="F167" s="31" t="s">
        <v>299</v>
      </c>
      <c r="G167" s="11" t="s">
        <v>762</v>
      </c>
      <c r="H167" s="17" t="s">
        <v>417</v>
      </c>
      <c r="I167" s="11"/>
      <c r="J167" s="28">
        <v>235</v>
      </c>
      <c r="K167" s="28">
        <v>100</v>
      </c>
      <c r="L167" s="28">
        <v>277000</v>
      </c>
      <c r="M167" s="28">
        <v>43225.325640806164</v>
      </c>
      <c r="N167" s="28">
        <v>40749.66293120826</v>
      </c>
      <c r="O167" s="11"/>
    </row>
    <row r="168" spans="1:15" ht="39" thickBot="1">
      <c r="A168" s="43" t="s">
        <v>270</v>
      </c>
      <c r="B168" s="35" t="s">
        <v>271</v>
      </c>
      <c r="C168" s="30" t="s">
        <v>482</v>
      </c>
      <c r="D168" s="11"/>
      <c r="E168" s="11" t="s">
        <v>423</v>
      </c>
      <c r="F168" s="31" t="s">
        <v>298</v>
      </c>
      <c r="G168" s="11" t="s">
        <v>762</v>
      </c>
      <c r="H168" s="17" t="s">
        <v>417</v>
      </c>
      <c r="I168" s="11"/>
      <c r="J168" s="28">
        <v>532</v>
      </c>
      <c r="K168" s="28">
        <v>690</v>
      </c>
      <c r="L168" s="28">
        <v>611000</v>
      </c>
      <c r="M168" s="28">
        <v>66360.6911118703</v>
      </c>
      <c r="N168" s="28">
        <v>77779.28119915568</v>
      </c>
      <c r="O168" s="11"/>
    </row>
    <row r="169" spans="1:15" ht="39" thickBot="1">
      <c r="A169" s="43" t="s">
        <v>272</v>
      </c>
      <c r="B169" s="35" t="s">
        <v>273</v>
      </c>
      <c r="C169" s="30" t="s">
        <v>482</v>
      </c>
      <c r="D169" s="11"/>
      <c r="E169" s="11" t="s">
        <v>423</v>
      </c>
      <c r="F169" s="31" t="s">
        <v>297</v>
      </c>
      <c r="G169" s="11" t="s">
        <v>762</v>
      </c>
      <c r="H169" s="17" t="s">
        <v>417</v>
      </c>
      <c r="I169" s="11"/>
      <c r="J169" s="28">
        <v>2186</v>
      </c>
      <c r="K169" s="28">
        <v>2000</v>
      </c>
      <c r="L169" s="28">
        <v>783326</v>
      </c>
      <c r="M169" s="28">
        <v>135268.8238578194</v>
      </c>
      <c r="N169" s="28">
        <v>115531.3584945088</v>
      </c>
      <c r="O169" s="11"/>
    </row>
    <row r="170" spans="1:15" ht="39" thickBot="1">
      <c r="A170" s="43" t="s">
        <v>274</v>
      </c>
      <c r="B170" s="35" t="s">
        <v>275</v>
      </c>
      <c r="C170" s="30" t="s">
        <v>482</v>
      </c>
      <c r="D170" s="11"/>
      <c r="E170" s="11" t="s">
        <v>423</v>
      </c>
      <c r="F170" s="31" t="s">
        <v>296</v>
      </c>
      <c r="G170" s="11" t="s">
        <v>762</v>
      </c>
      <c r="H170" s="17" t="s">
        <v>417</v>
      </c>
      <c r="I170" s="11"/>
      <c r="J170" s="28">
        <v>2209</v>
      </c>
      <c r="K170" s="28">
        <v>1200</v>
      </c>
      <c r="L170" s="28">
        <v>783326</v>
      </c>
      <c r="M170" s="28">
        <v>137428.62748578447</v>
      </c>
      <c r="N170" s="28">
        <v>114689.06869328131</v>
      </c>
      <c r="O170" s="11"/>
    </row>
    <row r="171" spans="1:15" ht="39" thickBot="1">
      <c r="A171" s="43" t="s">
        <v>276</v>
      </c>
      <c r="B171" s="35" t="s">
        <v>277</v>
      </c>
      <c r="C171" s="30" t="s">
        <v>482</v>
      </c>
      <c r="D171" s="11"/>
      <c r="E171" s="11" t="s">
        <v>423</v>
      </c>
      <c r="F171" s="31" t="s">
        <v>772</v>
      </c>
      <c r="G171" s="11" t="s">
        <v>762</v>
      </c>
      <c r="H171" s="17" t="s">
        <v>417</v>
      </c>
      <c r="I171" s="11"/>
      <c r="J171" s="28">
        <v>272</v>
      </c>
      <c r="K171" s="28">
        <v>500</v>
      </c>
      <c r="L171" s="28">
        <v>1000000</v>
      </c>
      <c r="M171" s="28">
        <v>49582.67512217844</v>
      </c>
      <c r="N171" s="28">
        <v>64508.21396984029</v>
      </c>
      <c r="O171" s="11"/>
    </row>
    <row r="172" spans="1:15" ht="39" thickBot="1">
      <c r="A172" s="43" t="s">
        <v>278</v>
      </c>
      <c r="B172" s="35" t="s">
        <v>279</v>
      </c>
      <c r="C172" s="30" t="s">
        <v>482</v>
      </c>
      <c r="D172" s="11"/>
      <c r="E172" s="11" t="s">
        <v>423</v>
      </c>
      <c r="F172" s="31" t="s">
        <v>769</v>
      </c>
      <c r="G172" s="11" t="s">
        <v>762</v>
      </c>
      <c r="H172" s="17" t="s">
        <v>417</v>
      </c>
      <c r="I172" s="11"/>
      <c r="J172" s="28">
        <v>2255</v>
      </c>
      <c r="K172" s="28">
        <v>1200</v>
      </c>
      <c r="L172" s="28">
        <v>1019800</v>
      </c>
      <c r="M172" s="28">
        <v>139758.3927118086</v>
      </c>
      <c r="N172" s="28">
        <v>114238.64392530604</v>
      </c>
      <c r="O172" s="11"/>
    </row>
    <row r="173" spans="1:15" ht="39" thickBot="1">
      <c r="A173" s="43" t="s">
        <v>280</v>
      </c>
      <c r="B173" s="35" t="s">
        <v>281</v>
      </c>
      <c r="C173" s="30" t="s">
        <v>482</v>
      </c>
      <c r="D173" s="11"/>
      <c r="E173" s="11" t="s">
        <v>423</v>
      </c>
      <c r="F173" s="31" t="s">
        <v>770</v>
      </c>
      <c r="G173" s="11" t="s">
        <v>762</v>
      </c>
      <c r="H173" s="17" t="s">
        <v>417</v>
      </c>
      <c r="I173" s="11"/>
      <c r="J173" s="28">
        <v>2676</v>
      </c>
      <c r="K173" s="28">
        <v>-10000</v>
      </c>
      <c r="L173" s="28">
        <v>2435840</v>
      </c>
      <c r="M173" s="28">
        <v>361434.94355524785</v>
      </c>
      <c r="N173" s="28">
        <v>231127.9699054839</v>
      </c>
      <c r="O173" s="11"/>
    </row>
    <row r="174" spans="1:15" ht="26.25" thickBot="1">
      <c r="A174" s="43" t="s">
        <v>282</v>
      </c>
      <c r="B174" s="35" t="s">
        <v>283</v>
      </c>
      <c r="C174" s="30" t="s">
        <v>482</v>
      </c>
      <c r="D174" s="11"/>
      <c r="E174" s="11" t="s">
        <v>423</v>
      </c>
      <c r="F174" s="31" t="s">
        <v>768</v>
      </c>
      <c r="G174" s="11"/>
      <c r="H174" s="17"/>
      <c r="I174" s="11"/>
      <c r="J174" s="28">
        <v>0</v>
      </c>
      <c r="K174" s="28"/>
      <c r="L174" s="28"/>
      <c r="M174" s="28"/>
      <c r="N174" s="28"/>
      <c r="O174" s="11"/>
    </row>
    <row r="175" spans="1:15" ht="39" thickBot="1">
      <c r="A175" s="43" t="s">
        <v>284</v>
      </c>
      <c r="B175" s="35" t="s">
        <v>285</v>
      </c>
      <c r="C175" s="30" t="s">
        <v>482</v>
      </c>
      <c r="D175" s="11"/>
      <c r="E175" s="11" t="s">
        <v>423</v>
      </c>
      <c r="F175" s="31" t="s">
        <v>771</v>
      </c>
      <c r="G175" s="11" t="s">
        <v>762</v>
      </c>
      <c r="H175" s="17" t="s">
        <v>417</v>
      </c>
      <c r="I175" s="11"/>
      <c r="J175" s="28">
        <v>2676</v>
      </c>
      <c r="K175" s="28">
        <v>-10000</v>
      </c>
      <c r="L175" s="28">
        <v>2435840</v>
      </c>
      <c r="M175" s="28">
        <v>361434.94355524785</v>
      </c>
      <c r="N175" s="28">
        <v>231127.9699054839</v>
      </c>
      <c r="O175" s="11"/>
    </row>
  </sheetData>
  <mergeCells count="7">
    <mergeCell ref="J2:N2"/>
    <mergeCell ref="K3:N3"/>
    <mergeCell ref="A161:B161"/>
    <mergeCell ref="A64:B64"/>
    <mergeCell ref="A10:B10"/>
    <mergeCell ref="A3:B3"/>
    <mergeCell ref="A55:B55"/>
  </mergeCells>
  <printOptions horizontalCentered="1"/>
  <pageMargins left="0.25" right="0.25" top="0.25" bottom="0.17" header="0.25" footer="0.17"/>
  <pageSetup fitToHeight="24" horizontalDpi="1200" verticalDpi="1200" orientation="landscape" scale="83" r:id="rId4"/>
  <colBreaks count="1" manualBreakCount="1">
    <brk id="10" max="165" man="1"/>
  </colBreaks>
  <drawing r:id="rId3"/>
  <legacyDrawing r:id="rId2"/>
</worksheet>
</file>

<file path=xl/worksheets/sheet2.xml><?xml version="1.0" encoding="utf-8"?>
<worksheet xmlns="http://schemas.openxmlformats.org/spreadsheetml/2006/main" xmlns:r="http://schemas.openxmlformats.org/officeDocument/2006/relationships">
  <sheetPr codeName="Sheet3">
    <pageSetUpPr fitToPage="1"/>
  </sheetPr>
  <dimension ref="A1:O215"/>
  <sheetViews>
    <sheetView workbookViewId="0" topLeftCell="A1">
      <pane xSplit="2" ySplit="1" topLeftCell="L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11.421875" style="44" customWidth="1"/>
    <col min="2" max="2" width="20.421875" style="27" customWidth="1"/>
    <col min="3" max="3" width="7.7109375" style="1" customWidth="1"/>
    <col min="4" max="4" width="55.421875" style="5" customWidth="1"/>
    <col min="5" max="5" width="29.421875" style="27" customWidth="1"/>
    <col min="6" max="6" width="63.421875" style="27" customWidth="1"/>
    <col min="7" max="7" width="21.00390625" style="27" customWidth="1"/>
    <col min="8" max="8" width="13.00390625" style="27" customWidth="1"/>
    <col min="9" max="9" width="58.421875" style="5" customWidth="1"/>
    <col min="10" max="10" width="12.28125" style="5" customWidth="1"/>
    <col min="11" max="14" width="11.140625" style="27" customWidth="1"/>
    <col min="15" max="15" width="70.140625" style="27" customWidth="1"/>
    <col min="16" max="16384" width="9.140625" style="27" customWidth="1"/>
  </cols>
  <sheetData>
    <row r="1" spans="1:15" ht="64.5" thickBot="1">
      <c r="A1" s="19" t="s">
        <v>474</v>
      </c>
      <c r="B1" s="2" t="s">
        <v>444</v>
      </c>
      <c r="C1" s="2" t="s">
        <v>445</v>
      </c>
      <c r="D1" s="18" t="s">
        <v>446</v>
      </c>
      <c r="E1" s="2" t="s">
        <v>476</v>
      </c>
      <c r="F1" s="2" t="s">
        <v>447</v>
      </c>
      <c r="G1" s="2" t="s">
        <v>468</v>
      </c>
      <c r="H1" s="2" t="s">
        <v>416</v>
      </c>
      <c r="I1" s="18" t="s">
        <v>477</v>
      </c>
      <c r="J1" s="18" t="s">
        <v>422</v>
      </c>
      <c r="K1" s="19" t="s">
        <v>418</v>
      </c>
      <c r="L1" s="19" t="s">
        <v>419</v>
      </c>
      <c r="M1" s="19" t="s">
        <v>420</v>
      </c>
      <c r="N1" s="19" t="s">
        <v>421</v>
      </c>
      <c r="O1" s="26" t="s">
        <v>565</v>
      </c>
    </row>
    <row r="2" spans="1:15" ht="13.5" thickBot="1">
      <c r="A2" s="36" t="s">
        <v>340</v>
      </c>
      <c r="B2" s="9"/>
      <c r="C2" s="9"/>
      <c r="D2" s="20"/>
      <c r="E2" s="9"/>
      <c r="F2" s="9"/>
      <c r="G2" s="9"/>
      <c r="H2" s="9"/>
      <c r="I2" s="10"/>
      <c r="J2" s="51" t="s">
        <v>713</v>
      </c>
      <c r="K2" s="52"/>
      <c r="L2" s="52"/>
      <c r="M2" s="52"/>
      <c r="N2" s="53"/>
      <c r="O2" s="28"/>
    </row>
    <row r="3" spans="1:15" ht="13.5" thickBot="1">
      <c r="A3" s="57" t="s">
        <v>479</v>
      </c>
      <c r="B3" s="59"/>
      <c r="C3" s="7"/>
      <c r="D3" s="6"/>
      <c r="E3" s="7"/>
      <c r="F3" s="7"/>
      <c r="G3" s="7"/>
      <c r="H3" s="7"/>
      <c r="I3" s="8"/>
      <c r="J3" s="45" t="s">
        <v>714</v>
      </c>
      <c r="K3" s="54" t="s">
        <v>433</v>
      </c>
      <c r="L3" s="55"/>
      <c r="M3" s="55"/>
      <c r="N3" s="56"/>
      <c r="O3" s="28"/>
    </row>
    <row r="4" spans="1:15" ht="39" thickBot="1">
      <c r="A4" s="37" t="s">
        <v>484</v>
      </c>
      <c r="B4" s="4" t="s">
        <v>485</v>
      </c>
      <c r="C4" s="3" t="str">
        <f>Household!C4</f>
        <v>YES</v>
      </c>
      <c r="D4" s="11" t="str">
        <f>COUNTRYlab</f>
        <v>119 Austria 1997</v>
      </c>
      <c r="E4" s="11" t="s">
        <v>483</v>
      </c>
      <c r="F4" s="11" t="str">
        <f>Household!F4</f>
        <v>COUNTRY = 119.</v>
      </c>
      <c r="G4" s="11" t="s">
        <v>99</v>
      </c>
      <c r="H4" s="11"/>
      <c r="I4" s="11"/>
      <c r="J4" s="28">
        <v>6572</v>
      </c>
      <c r="K4" s="28">
        <v>119</v>
      </c>
      <c r="L4" s="28">
        <v>119</v>
      </c>
      <c r="M4" s="28">
        <v>119</v>
      </c>
      <c r="N4" s="28">
        <v>0</v>
      </c>
      <c r="O4" s="11"/>
    </row>
    <row r="5" spans="1:15" ht="39" thickBot="1">
      <c r="A5" s="37" t="s">
        <v>480</v>
      </c>
      <c r="B5" s="4" t="s">
        <v>481</v>
      </c>
      <c r="C5" s="3" t="s">
        <v>482</v>
      </c>
      <c r="D5" s="11"/>
      <c r="E5" s="11" t="s">
        <v>483</v>
      </c>
      <c r="F5" s="11" t="str">
        <f>Household!F5</f>
        <v>See variables description.
(original variable: h05hseqn = household sequence number / V13 - Haushaltssequenznummer)</v>
      </c>
      <c r="G5" s="11" t="s">
        <v>99</v>
      </c>
      <c r="H5" s="11"/>
      <c r="I5" s="11"/>
      <c r="J5" s="28">
        <v>6572</v>
      </c>
      <c r="K5" s="28">
        <v>1</v>
      </c>
      <c r="L5" s="28">
        <v>2960</v>
      </c>
      <c r="M5" s="28">
        <v>1490.7740263507085</v>
      </c>
      <c r="N5" s="28">
        <v>838.5937576891379</v>
      </c>
      <c r="O5" s="11"/>
    </row>
    <row r="6" spans="1:15" ht="128.25" thickBot="1">
      <c r="A6" s="43" t="s">
        <v>341</v>
      </c>
      <c r="B6" s="35" t="s">
        <v>342</v>
      </c>
      <c r="C6" s="3" t="s">
        <v>482</v>
      </c>
      <c r="D6" s="24" t="s">
        <v>458</v>
      </c>
      <c r="E6" s="11" t="s">
        <v>483</v>
      </c>
      <c r="F6" s="11" t="s">
        <v>469</v>
      </c>
      <c r="G6" s="11" t="s">
        <v>99</v>
      </c>
      <c r="H6" s="16"/>
      <c r="I6" s="11" t="s">
        <v>424</v>
      </c>
      <c r="J6" s="28">
        <v>6572</v>
      </c>
      <c r="K6" s="28">
        <v>1</v>
      </c>
      <c r="L6" s="28">
        <v>35</v>
      </c>
      <c r="M6" s="28">
        <v>2.0563910145302042</v>
      </c>
      <c r="N6" s="28">
        <v>2.8096220350462997</v>
      </c>
      <c r="O6" s="11"/>
    </row>
    <row r="7" spans="1:15" ht="13.5" thickBot="1">
      <c r="A7" s="43" t="s">
        <v>343</v>
      </c>
      <c r="B7" s="35" t="s">
        <v>344</v>
      </c>
      <c r="C7" s="3" t="s">
        <v>482</v>
      </c>
      <c r="D7" s="11"/>
      <c r="E7" s="11" t="s">
        <v>423</v>
      </c>
      <c r="F7" s="11" t="s">
        <v>466</v>
      </c>
      <c r="G7" s="11" t="s">
        <v>99</v>
      </c>
      <c r="H7" s="11"/>
      <c r="I7" s="11"/>
      <c r="J7" s="28">
        <v>6572</v>
      </c>
      <c r="K7" s="28">
        <v>0.010347668015607507</v>
      </c>
      <c r="L7" s="28">
        <v>6.261114237262633</v>
      </c>
      <c r="M7" s="28">
        <v>0.9180127410754289</v>
      </c>
      <c r="N7" s="28">
        <v>0.5897939094864232</v>
      </c>
      <c r="O7" s="11"/>
    </row>
    <row r="8" spans="1:15" ht="255.75" customHeight="1" thickBot="1">
      <c r="A8" s="43" t="s">
        <v>345</v>
      </c>
      <c r="B8" s="49" t="s">
        <v>567</v>
      </c>
      <c r="C8" s="3" t="s">
        <v>482</v>
      </c>
      <c r="D8" s="11" t="s">
        <v>568</v>
      </c>
      <c r="E8" s="11" t="s">
        <v>583</v>
      </c>
      <c r="F8" s="11" t="s">
        <v>2</v>
      </c>
      <c r="G8" s="11" t="s">
        <v>99</v>
      </c>
      <c r="H8" s="15"/>
      <c r="I8" s="11" t="s">
        <v>569</v>
      </c>
      <c r="J8" s="28">
        <v>6572</v>
      </c>
      <c r="K8" s="28">
        <v>0</v>
      </c>
      <c r="L8" s="28">
        <v>3</v>
      </c>
      <c r="M8" s="28">
        <v>0.011015599136163425</v>
      </c>
      <c r="N8" s="28">
        <v>0.15401729559729146</v>
      </c>
      <c r="O8" s="28"/>
    </row>
    <row r="9" spans="1:15" ht="26.25" thickBot="1">
      <c r="A9" s="43" t="s">
        <v>346</v>
      </c>
      <c r="B9" s="46" t="s">
        <v>295</v>
      </c>
      <c r="C9" s="14" t="s">
        <v>491</v>
      </c>
      <c r="D9" s="11"/>
      <c r="E9" s="15"/>
      <c r="F9" s="15"/>
      <c r="G9" s="15"/>
      <c r="H9" s="15"/>
      <c r="I9" s="15"/>
      <c r="J9" s="28">
        <v>0</v>
      </c>
      <c r="K9" s="28"/>
      <c r="L9" s="28"/>
      <c r="M9" s="28"/>
      <c r="N9" s="28"/>
      <c r="O9" s="28"/>
    </row>
    <row r="10" spans="1:15" ht="13.5" thickBot="1">
      <c r="A10" s="57" t="s">
        <v>493</v>
      </c>
      <c r="B10" s="58"/>
      <c r="C10" s="7"/>
      <c r="D10" s="21"/>
      <c r="E10" s="12"/>
      <c r="F10" s="12"/>
      <c r="G10" s="12"/>
      <c r="H10" s="12"/>
      <c r="I10" s="13"/>
      <c r="J10" s="28"/>
      <c r="K10" s="28"/>
      <c r="L10" s="28"/>
      <c r="M10" s="28"/>
      <c r="N10" s="28"/>
      <c r="O10" s="28"/>
    </row>
    <row r="11" spans="1:15" ht="77.25" thickBot="1">
      <c r="A11" s="43" t="s">
        <v>347</v>
      </c>
      <c r="B11" s="35" t="s">
        <v>348</v>
      </c>
      <c r="C11" s="3" t="s">
        <v>482</v>
      </c>
      <c r="D11" s="11" t="s">
        <v>191</v>
      </c>
      <c r="E11" s="11" t="s">
        <v>21</v>
      </c>
      <c r="F11" s="11" t="s">
        <v>20</v>
      </c>
      <c r="G11" s="11" t="s">
        <v>192</v>
      </c>
      <c r="H11" s="11"/>
      <c r="I11" s="11" t="s">
        <v>37</v>
      </c>
      <c r="J11" s="28">
        <v>6571</v>
      </c>
      <c r="K11" s="28">
        <v>15</v>
      </c>
      <c r="L11" s="28">
        <v>87</v>
      </c>
      <c r="M11" s="28">
        <v>45.42772130621489</v>
      </c>
      <c r="N11" s="28">
        <v>18.64321699159779</v>
      </c>
      <c r="O11" s="11"/>
    </row>
    <row r="12" spans="1:15" ht="39" thickBot="1">
      <c r="A12" s="43" t="s">
        <v>349</v>
      </c>
      <c r="B12" s="35" t="s">
        <v>350</v>
      </c>
      <c r="C12" s="3" t="s">
        <v>482</v>
      </c>
      <c r="D12" s="11" t="s">
        <v>503</v>
      </c>
      <c r="E12" s="11" t="s">
        <v>184</v>
      </c>
      <c r="F12" s="11" t="s">
        <v>22</v>
      </c>
      <c r="G12" s="11" t="s">
        <v>99</v>
      </c>
      <c r="H12" s="11"/>
      <c r="I12" s="11" t="s">
        <v>740</v>
      </c>
      <c r="J12" s="28">
        <v>6572</v>
      </c>
      <c r="K12" s="28">
        <v>1</v>
      </c>
      <c r="L12" s="28">
        <v>2</v>
      </c>
      <c r="M12" s="28">
        <v>1.523758917773564</v>
      </c>
      <c r="N12" s="28">
        <v>0.499476590678207</v>
      </c>
      <c r="O12" s="11"/>
    </row>
    <row r="13" spans="1:15" ht="192" thickBot="1">
      <c r="A13" s="43" t="s">
        <v>355</v>
      </c>
      <c r="B13" s="35" t="s">
        <v>356</v>
      </c>
      <c r="C13" s="3" t="s">
        <v>482</v>
      </c>
      <c r="D13" s="11" t="s">
        <v>243</v>
      </c>
      <c r="E13" s="11" t="s">
        <v>185</v>
      </c>
      <c r="F13" s="11" t="s">
        <v>23</v>
      </c>
      <c r="G13" s="11" t="s">
        <v>135</v>
      </c>
      <c r="H13" s="11"/>
      <c r="I13" s="11" t="s">
        <v>195</v>
      </c>
      <c r="J13" s="28">
        <v>6456</v>
      </c>
      <c r="K13" s="28">
        <v>1</v>
      </c>
      <c r="L13" s="28">
        <v>6</v>
      </c>
      <c r="M13" s="28">
        <v>2.3936002115408734</v>
      </c>
      <c r="N13" s="28">
        <v>1.4651160660861569</v>
      </c>
      <c r="O13" s="11"/>
    </row>
    <row r="14" spans="1:15" ht="192" thickBot="1">
      <c r="A14" s="43" t="s">
        <v>357</v>
      </c>
      <c r="B14" s="35" t="s">
        <v>358</v>
      </c>
      <c r="C14" s="3" t="s">
        <v>482</v>
      </c>
      <c r="D14" s="11" t="s">
        <v>244</v>
      </c>
      <c r="E14" s="11" t="s">
        <v>184</v>
      </c>
      <c r="F14" s="11" t="s">
        <v>24</v>
      </c>
      <c r="G14" s="11" t="s">
        <v>741</v>
      </c>
      <c r="H14" s="11"/>
      <c r="I14" s="11" t="s">
        <v>186</v>
      </c>
      <c r="J14" s="28">
        <v>6570</v>
      </c>
      <c r="K14" s="28">
        <v>1</v>
      </c>
      <c r="L14" s="28">
        <v>14</v>
      </c>
      <c r="M14" s="28">
        <v>2.005079958797145</v>
      </c>
      <c r="N14" s="28">
        <v>1.7428255457671256</v>
      </c>
      <c r="O14" s="11"/>
    </row>
    <row r="15" spans="1:15" ht="128.25" thickBot="1">
      <c r="A15" s="43" t="s">
        <v>351</v>
      </c>
      <c r="B15" s="35" t="s">
        <v>352</v>
      </c>
      <c r="C15" s="3" t="s">
        <v>482</v>
      </c>
      <c r="D15" s="11" t="s">
        <v>194</v>
      </c>
      <c r="E15" s="11" t="s">
        <v>185</v>
      </c>
      <c r="F15" s="11" t="s">
        <v>25</v>
      </c>
      <c r="G15" s="11" t="s">
        <v>245</v>
      </c>
      <c r="H15" s="11"/>
      <c r="I15" s="11" t="s">
        <v>246</v>
      </c>
      <c r="J15" s="28">
        <v>6480</v>
      </c>
      <c r="K15" s="28">
        <v>1</v>
      </c>
      <c r="L15" s="28">
        <v>9990</v>
      </c>
      <c r="M15" s="28">
        <v>61.55113981451655</v>
      </c>
      <c r="N15" s="28">
        <v>577.8557262090387</v>
      </c>
      <c r="O15" s="11"/>
    </row>
    <row r="16" spans="1:15" ht="153.75" thickBot="1">
      <c r="A16" s="43" t="s">
        <v>353</v>
      </c>
      <c r="B16" s="47" t="s">
        <v>354</v>
      </c>
      <c r="C16" s="3" t="s">
        <v>482</v>
      </c>
      <c r="D16" s="11" t="s">
        <v>197</v>
      </c>
      <c r="E16" s="11" t="s">
        <v>196</v>
      </c>
      <c r="F16" s="11" t="s">
        <v>26</v>
      </c>
      <c r="G16" s="11" t="s">
        <v>83</v>
      </c>
      <c r="H16" s="11"/>
      <c r="I16" s="11" t="s">
        <v>86</v>
      </c>
      <c r="J16" s="28">
        <v>6407</v>
      </c>
      <c r="K16" s="28">
        <v>1</v>
      </c>
      <c r="L16" s="28">
        <v>9</v>
      </c>
      <c r="M16" s="28">
        <v>1.1679602207972917</v>
      </c>
      <c r="N16" s="28">
        <v>0.8351749778079057</v>
      </c>
      <c r="O16" s="11"/>
    </row>
    <row r="17" spans="1:15" ht="281.25" thickBot="1">
      <c r="A17" s="43" t="s">
        <v>359</v>
      </c>
      <c r="B17" s="35" t="s">
        <v>754</v>
      </c>
      <c r="C17" s="3" t="s">
        <v>482</v>
      </c>
      <c r="D17" s="11" t="s">
        <v>198</v>
      </c>
      <c r="E17" s="11" t="s">
        <v>196</v>
      </c>
      <c r="F17" s="11" t="s">
        <v>27</v>
      </c>
      <c r="G17" s="11" t="s">
        <v>135</v>
      </c>
      <c r="H17" s="11"/>
      <c r="I17" s="11" t="s">
        <v>28</v>
      </c>
      <c r="J17" s="28">
        <v>6351</v>
      </c>
      <c r="K17" s="28">
        <v>1</v>
      </c>
      <c r="L17" s="28">
        <v>6</v>
      </c>
      <c r="M17" s="28">
        <v>2.77728148135753</v>
      </c>
      <c r="N17" s="28">
        <v>0.7529344181482229</v>
      </c>
      <c r="O17" s="11"/>
    </row>
    <row r="18" spans="1:15" ht="282" customHeight="1" thickBot="1">
      <c r="A18" s="43" t="s">
        <v>360</v>
      </c>
      <c r="B18" s="35" t="s">
        <v>755</v>
      </c>
      <c r="C18" s="3" t="s">
        <v>482</v>
      </c>
      <c r="D18" s="11" t="s">
        <v>317</v>
      </c>
      <c r="E18" s="11" t="s">
        <v>196</v>
      </c>
      <c r="F18" s="11" t="s">
        <v>29</v>
      </c>
      <c r="G18" s="11" t="s">
        <v>135</v>
      </c>
      <c r="H18" s="11" t="s">
        <v>42</v>
      </c>
      <c r="I18" s="11" t="s">
        <v>199</v>
      </c>
      <c r="J18" s="28">
        <v>6349</v>
      </c>
      <c r="K18" s="28">
        <v>1</v>
      </c>
      <c r="L18" s="28">
        <v>7</v>
      </c>
      <c r="M18" s="28">
        <v>1.8612199731081718</v>
      </c>
      <c r="N18" s="28">
        <v>1.7964736162942785</v>
      </c>
      <c r="O18" s="11"/>
    </row>
    <row r="19" spans="1:15" ht="153.75" thickBot="1">
      <c r="A19" s="43" t="s">
        <v>369</v>
      </c>
      <c r="B19" s="35" t="s">
        <v>370</v>
      </c>
      <c r="C19" s="3" t="s">
        <v>482</v>
      </c>
      <c r="D19" s="11" t="s">
        <v>201</v>
      </c>
      <c r="E19" s="11" t="s">
        <v>185</v>
      </c>
      <c r="F19" s="11" t="s">
        <v>30</v>
      </c>
      <c r="G19" s="11" t="s">
        <v>459</v>
      </c>
      <c r="H19" s="11"/>
      <c r="I19" s="11" t="s">
        <v>200</v>
      </c>
      <c r="J19" s="28">
        <v>6479</v>
      </c>
      <c r="K19" s="28">
        <v>1</v>
      </c>
      <c r="L19" s="28">
        <v>11</v>
      </c>
      <c r="M19" s="28">
        <v>4.315518873326319</v>
      </c>
      <c r="N19" s="28">
        <v>3.419121766323351</v>
      </c>
      <c r="O19" s="11"/>
    </row>
    <row r="20" spans="1:15" ht="115.5" thickBot="1">
      <c r="A20" s="43" t="s">
        <v>371</v>
      </c>
      <c r="B20" s="47" t="s">
        <v>372</v>
      </c>
      <c r="C20" s="3" t="s">
        <v>482</v>
      </c>
      <c r="D20" s="11" t="s">
        <v>441</v>
      </c>
      <c r="E20" s="11" t="s">
        <v>185</v>
      </c>
      <c r="F20" s="11" t="s">
        <v>31</v>
      </c>
      <c r="G20" s="11" t="s">
        <v>757</v>
      </c>
      <c r="H20" s="11"/>
      <c r="I20" s="11" t="s">
        <v>202</v>
      </c>
      <c r="J20" s="28">
        <v>2729</v>
      </c>
      <c r="K20" s="28">
        <v>1</v>
      </c>
      <c r="L20" s="28">
        <v>3</v>
      </c>
      <c r="M20" s="28">
        <v>2.5651614118180652</v>
      </c>
      <c r="N20" s="28">
        <v>0.6666803689592677</v>
      </c>
      <c r="O20" s="11"/>
    </row>
    <row r="21" spans="1:15" ht="179.25" thickBot="1">
      <c r="A21" s="43" t="s">
        <v>361</v>
      </c>
      <c r="B21" s="35" t="s">
        <v>362</v>
      </c>
      <c r="C21" s="3" t="s">
        <v>482</v>
      </c>
      <c r="D21" s="11" t="s">
        <v>463</v>
      </c>
      <c r="E21" s="11" t="s">
        <v>196</v>
      </c>
      <c r="F21" s="11" t="s">
        <v>32</v>
      </c>
      <c r="G21" s="11" t="s">
        <v>40</v>
      </c>
      <c r="H21" s="11"/>
      <c r="I21" s="11" t="s">
        <v>179</v>
      </c>
      <c r="J21" s="28">
        <v>3523</v>
      </c>
      <c r="K21" s="28">
        <v>1000</v>
      </c>
      <c r="L21" s="28">
        <v>9000</v>
      </c>
      <c r="M21" s="28">
        <v>4961.908783685664</v>
      </c>
      <c r="N21" s="28">
        <v>2305.403795356815</v>
      </c>
      <c r="O21" s="11"/>
    </row>
    <row r="22" spans="1:15" ht="179.25" thickBot="1">
      <c r="A22" s="43" t="s">
        <v>363</v>
      </c>
      <c r="B22" s="35" t="s">
        <v>364</v>
      </c>
      <c r="C22" s="3" t="s">
        <v>482</v>
      </c>
      <c r="D22" s="11" t="s">
        <v>573</v>
      </c>
      <c r="E22" s="11" t="s">
        <v>196</v>
      </c>
      <c r="F22" s="11" t="s">
        <v>33</v>
      </c>
      <c r="G22" s="11" t="s">
        <v>41</v>
      </c>
      <c r="H22" s="11"/>
      <c r="I22" s="11" t="s">
        <v>180</v>
      </c>
      <c r="J22" s="28">
        <v>3510</v>
      </c>
      <c r="K22" s="28">
        <v>1</v>
      </c>
      <c r="L22" s="28">
        <v>3</v>
      </c>
      <c r="M22" s="28">
        <v>2.5538998246444575</v>
      </c>
      <c r="N22" s="28">
        <v>0.6286139645563534</v>
      </c>
      <c r="O22" s="11"/>
    </row>
    <row r="23" spans="1:15" ht="141" thickBot="1">
      <c r="A23" s="43" t="s">
        <v>365</v>
      </c>
      <c r="B23" s="35" t="s">
        <v>366</v>
      </c>
      <c r="C23" s="3" t="s">
        <v>482</v>
      </c>
      <c r="D23" s="11" t="s">
        <v>464</v>
      </c>
      <c r="E23" s="11" t="s">
        <v>196</v>
      </c>
      <c r="F23" s="11" t="s">
        <v>34</v>
      </c>
      <c r="G23" s="11" t="s">
        <v>181</v>
      </c>
      <c r="H23" s="11"/>
      <c r="I23" s="11" t="s">
        <v>182</v>
      </c>
      <c r="J23" s="28">
        <v>3405</v>
      </c>
      <c r="K23" s="28">
        <v>1</v>
      </c>
      <c r="L23" s="28">
        <v>2</v>
      </c>
      <c r="M23" s="28">
        <v>1.267447827310319</v>
      </c>
      <c r="N23" s="28">
        <v>0.4426963938318433</v>
      </c>
      <c r="O23" s="11"/>
    </row>
    <row r="24" spans="1:15" ht="192" thickBot="1">
      <c r="A24" s="43" t="s">
        <v>379</v>
      </c>
      <c r="B24" s="35" t="s">
        <v>380</v>
      </c>
      <c r="C24" s="3" t="s">
        <v>482</v>
      </c>
      <c r="D24" s="11"/>
      <c r="E24" s="11" t="s">
        <v>185</v>
      </c>
      <c r="F24" s="11" t="s">
        <v>790</v>
      </c>
      <c r="G24" s="11" t="s">
        <v>756</v>
      </c>
      <c r="H24" s="11"/>
      <c r="I24" s="11" t="s">
        <v>176</v>
      </c>
      <c r="J24" s="28">
        <v>3463</v>
      </c>
      <c r="K24" s="28">
        <v>2</v>
      </c>
      <c r="L24" s="28">
        <v>154</v>
      </c>
      <c r="M24" s="28">
        <v>41.0979693212944</v>
      </c>
      <c r="N24" s="28">
        <v>14.216725257563175</v>
      </c>
      <c r="O24" s="11"/>
    </row>
    <row r="25" spans="1:15" ht="128.25" thickBot="1">
      <c r="A25" s="43" t="s">
        <v>373</v>
      </c>
      <c r="B25" s="35" t="s">
        <v>374</v>
      </c>
      <c r="C25" s="3" t="s">
        <v>482</v>
      </c>
      <c r="D25" s="11"/>
      <c r="E25" s="11" t="s">
        <v>185</v>
      </c>
      <c r="F25" s="11" t="s">
        <v>63</v>
      </c>
      <c r="G25" s="11" t="s">
        <v>177</v>
      </c>
      <c r="H25" s="11"/>
      <c r="I25" s="11" t="s">
        <v>60</v>
      </c>
      <c r="J25" s="28">
        <v>2883</v>
      </c>
      <c r="K25" s="28">
        <v>4</v>
      </c>
      <c r="L25" s="28">
        <v>52</v>
      </c>
      <c r="M25" s="28">
        <v>49.84930860083842</v>
      </c>
      <c r="N25" s="28">
        <v>7.569673747153141</v>
      </c>
      <c r="O25" s="11"/>
    </row>
    <row r="26" spans="1:15" ht="141" customHeight="1" thickBot="1">
      <c r="A26" s="43" t="s">
        <v>375</v>
      </c>
      <c r="B26" s="35" t="s">
        <v>376</v>
      </c>
      <c r="C26" s="3" t="s">
        <v>482</v>
      </c>
      <c r="D26" s="11"/>
      <c r="E26" s="11" t="s">
        <v>185</v>
      </c>
      <c r="F26" s="11" t="s">
        <v>62</v>
      </c>
      <c r="G26" s="11" t="s">
        <v>571</v>
      </c>
      <c r="H26" s="11"/>
      <c r="I26" s="11" t="s">
        <v>60</v>
      </c>
      <c r="J26" s="28">
        <v>312</v>
      </c>
      <c r="K26" s="28">
        <v>4</v>
      </c>
      <c r="L26" s="28">
        <v>52</v>
      </c>
      <c r="M26" s="28">
        <v>48.442698951692286</v>
      </c>
      <c r="N26" s="28">
        <v>9.54982320744066</v>
      </c>
      <c r="O26" s="11"/>
    </row>
    <row r="27" spans="1:15" ht="90" thickBot="1">
      <c r="A27" s="43" t="s">
        <v>377</v>
      </c>
      <c r="B27" s="35" t="s">
        <v>378</v>
      </c>
      <c r="C27" s="3" t="s">
        <v>482</v>
      </c>
      <c r="D27" s="11"/>
      <c r="E27" s="11" t="s">
        <v>185</v>
      </c>
      <c r="F27" s="11" t="s">
        <v>64</v>
      </c>
      <c r="G27" s="11" t="s">
        <v>178</v>
      </c>
      <c r="H27" s="11"/>
      <c r="I27" s="11" t="s">
        <v>61</v>
      </c>
      <c r="J27" s="28">
        <v>396</v>
      </c>
      <c r="K27" s="28">
        <v>4</v>
      </c>
      <c r="L27" s="28">
        <v>52</v>
      </c>
      <c r="M27" s="28">
        <v>26.7855296498089</v>
      </c>
      <c r="N27" s="28">
        <v>18.130699287585674</v>
      </c>
      <c r="O27" s="11"/>
    </row>
    <row r="28" spans="1:15" ht="64.5" thickBot="1">
      <c r="A28" s="43" t="s">
        <v>367</v>
      </c>
      <c r="B28" s="35" t="s">
        <v>368</v>
      </c>
      <c r="C28" s="3" t="s">
        <v>482</v>
      </c>
      <c r="D28" s="11" t="s">
        <v>465</v>
      </c>
      <c r="E28" s="11" t="s">
        <v>185</v>
      </c>
      <c r="F28" s="11" t="s">
        <v>65</v>
      </c>
      <c r="G28" s="11" t="s">
        <v>135</v>
      </c>
      <c r="H28" s="11"/>
      <c r="I28" s="11" t="s">
        <v>183</v>
      </c>
      <c r="J28" s="28">
        <v>6478</v>
      </c>
      <c r="K28" s="28">
        <v>0</v>
      </c>
      <c r="L28" s="28">
        <v>1</v>
      </c>
      <c r="M28" s="28">
        <v>0.21435178467263552</v>
      </c>
      <c r="N28" s="28">
        <v>0.41040640737225415</v>
      </c>
      <c r="O28" s="11"/>
    </row>
    <row r="29" spans="1:15" ht="90" thickBot="1">
      <c r="A29" s="57" t="s">
        <v>153</v>
      </c>
      <c r="B29" s="58"/>
      <c r="C29" s="7"/>
      <c r="D29" s="11"/>
      <c r="E29" s="12"/>
      <c r="F29" s="12"/>
      <c r="G29" s="12"/>
      <c r="H29" s="12"/>
      <c r="I29" s="11" t="s">
        <v>564</v>
      </c>
      <c r="J29" s="28"/>
      <c r="K29" s="28"/>
      <c r="L29" s="28"/>
      <c r="M29" s="28"/>
      <c r="N29" s="28"/>
      <c r="O29" s="11"/>
    </row>
    <row r="30" spans="1:15" ht="51.75" thickBot="1">
      <c r="A30" s="43" t="s">
        <v>383</v>
      </c>
      <c r="B30" s="35" t="s">
        <v>384</v>
      </c>
      <c r="C30" s="3" t="s">
        <v>491</v>
      </c>
      <c r="D30" s="11"/>
      <c r="E30" s="11"/>
      <c r="F30" s="11"/>
      <c r="G30" s="11"/>
      <c r="H30" s="17"/>
      <c r="I30" s="11" t="s">
        <v>43</v>
      </c>
      <c r="J30" s="28">
        <v>0</v>
      </c>
      <c r="K30" s="28"/>
      <c r="L30" s="28"/>
      <c r="M30" s="28"/>
      <c r="N30" s="28"/>
      <c r="O30" s="11"/>
    </row>
    <row r="31" spans="1:15" ht="391.5" customHeight="1" thickBot="1">
      <c r="A31" s="43" t="s">
        <v>385</v>
      </c>
      <c r="B31" s="35" t="s">
        <v>386</v>
      </c>
      <c r="C31" s="3" t="s">
        <v>482</v>
      </c>
      <c r="D31" s="11"/>
      <c r="E31" s="11" t="s">
        <v>583</v>
      </c>
      <c r="F31" s="11" t="s">
        <v>18</v>
      </c>
      <c r="G31" s="11" t="s">
        <v>219</v>
      </c>
      <c r="H31" s="17" t="s">
        <v>417</v>
      </c>
      <c r="I31" s="11" t="s">
        <v>3</v>
      </c>
      <c r="J31" s="28">
        <v>3075</v>
      </c>
      <c r="K31" s="28">
        <v>700</v>
      </c>
      <c r="L31" s="28">
        <v>1773702</v>
      </c>
      <c r="M31" s="28">
        <v>209024.37562228253</v>
      </c>
      <c r="N31" s="28">
        <v>132578.88440115785</v>
      </c>
      <c r="O31" s="11"/>
    </row>
    <row r="32" spans="1:15" ht="39" thickBot="1">
      <c r="A32" s="43" t="s">
        <v>381</v>
      </c>
      <c r="B32" s="35" t="s">
        <v>382</v>
      </c>
      <c r="C32" s="3" t="s">
        <v>482</v>
      </c>
      <c r="D32" s="11"/>
      <c r="E32" s="11" t="s">
        <v>305</v>
      </c>
      <c r="F32" s="11" t="s">
        <v>44</v>
      </c>
      <c r="G32" s="11" t="s">
        <v>763</v>
      </c>
      <c r="H32" s="17" t="s">
        <v>417</v>
      </c>
      <c r="I32" s="11" t="s">
        <v>128</v>
      </c>
      <c r="J32" s="28">
        <v>2767</v>
      </c>
      <c r="K32" s="28">
        <v>0.7957559681697612</v>
      </c>
      <c r="L32" s="28">
        <v>1858.5384615384614</v>
      </c>
      <c r="M32" s="28">
        <v>106.98312994665679</v>
      </c>
      <c r="N32" s="28">
        <v>74.39352045133273</v>
      </c>
      <c r="O32" s="11"/>
    </row>
    <row r="33" spans="1:15" ht="26.25" thickBot="1">
      <c r="A33" s="43" t="s">
        <v>396</v>
      </c>
      <c r="B33" s="35" t="s">
        <v>250</v>
      </c>
      <c r="C33" s="3" t="s">
        <v>491</v>
      </c>
      <c r="D33" s="11"/>
      <c r="E33" s="11"/>
      <c r="F33" s="11"/>
      <c r="G33" s="11"/>
      <c r="H33" s="17"/>
      <c r="I33" s="11" t="s">
        <v>439</v>
      </c>
      <c r="J33" s="28">
        <v>0</v>
      </c>
      <c r="K33" s="28"/>
      <c r="L33" s="28"/>
      <c r="M33" s="28"/>
      <c r="N33" s="28"/>
      <c r="O33" s="11"/>
    </row>
    <row r="34" spans="1:15" ht="26.25" thickBot="1">
      <c r="A34" s="43" t="s">
        <v>563</v>
      </c>
      <c r="B34" s="35" t="s">
        <v>248</v>
      </c>
      <c r="C34" s="3" t="s">
        <v>491</v>
      </c>
      <c r="D34" s="11"/>
      <c r="E34" s="11"/>
      <c r="F34" s="11"/>
      <c r="G34" s="11"/>
      <c r="H34" s="17"/>
      <c r="I34" s="11" t="s">
        <v>129</v>
      </c>
      <c r="J34" s="28"/>
      <c r="K34" s="28"/>
      <c r="L34" s="28"/>
      <c r="M34" s="28"/>
      <c r="N34" s="28"/>
      <c r="O34" s="11"/>
    </row>
    <row r="35" spans="1:15" ht="13.5" thickBot="1">
      <c r="A35" s="43" t="s">
        <v>397</v>
      </c>
      <c r="B35" s="35" t="s">
        <v>456</v>
      </c>
      <c r="C35" s="3" t="s">
        <v>491</v>
      </c>
      <c r="D35" s="11"/>
      <c r="E35" s="11"/>
      <c r="F35" s="11"/>
      <c r="G35" s="11"/>
      <c r="H35" s="17"/>
      <c r="I35" s="11" t="s">
        <v>439</v>
      </c>
      <c r="J35" s="28">
        <v>0</v>
      </c>
      <c r="K35" s="28"/>
      <c r="L35" s="28"/>
      <c r="M35" s="28"/>
      <c r="N35" s="28"/>
      <c r="O35" s="11"/>
    </row>
    <row r="36" spans="1:15" ht="26.25" thickBot="1">
      <c r="A36" s="43" t="s">
        <v>398</v>
      </c>
      <c r="B36" s="35" t="s">
        <v>399</v>
      </c>
      <c r="C36" s="3" t="s">
        <v>491</v>
      </c>
      <c r="D36" s="11"/>
      <c r="E36" s="11"/>
      <c r="F36" s="11"/>
      <c r="G36" s="11"/>
      <c r="H36" s="17"/>
      <c r="I36" s="11" t="s">
        <v>439</v>
      </c>
      <c r="J36" s="28">
        <v>0</v>
      </c>
      <c r="K36" s="28"/>
      <c r="L36" s="28"/>
      <c r="M36" s="28"/>
      <c r="N36" s="28"/>
      <c r="O36" s="11"/>
    </row>
    <row r="37" spans="1:15" ht="26.25" thickBot="1">
      <c r="A37" s="43" t="s">
        <v>395</v>
      </c>
      <c r="B37" s="35" t="s">
        <v>249</v>
      </c>
      <c r="C37" s="3" t="s">
        <v>491</v>
      </c>
      <c r="D37" s="11"/>
      <c r="E37" s="11"/>
      <c r="F37" s="11"/>
      <c r="G37" s="11"/>
      <c r="H37" s="17"/>
      <c r="I37" s="11" t="s">
        <v>439</v>
      </c>
      <c r="J37" s="28">
        <v>0</v>
      </c>
      <c r="K37" s="28"/>
      <c r="L37" s="28"/>
      <c r="M37" s="28"/>
      <c r="N37" s="28"/>
      <c r="O37" s="11"/>
    </row>
    <row r="38" spans="1:15" ht="331.5" customHeight="1" thickBot="1">
      <c r="A38" s="43" t="s">
        <v>389</v>
      </c>
      <c r="B38" s="35" t="s">
        <v>390</v>
      </c>
      <c r="C38" s="3" t="s">
        <v>482</v>
      </c>
      <c r="D38" s="11"/>
      <c r="E38" s="11" t="s">
        <v>185</v>
      </c>
      <c r="F38" s="31" t="s">
        <v>17</v>
      </c>
      <c r="G38" s="11" t="s">
        <v>219</v>
      </c>
      <c r="H38" s="17" t="s">
        <v>417</v>
      </c>
      <c r="I38" s="11" t="s">
        <v>38</v>
      </c>
      <c r="J38" s="28">
        <v>1353</v>
      </c>
      <c r="K38" s="28">
        <v>5000</v>
      </c>
      <c r="L38" s="28">
        <v>644000</v>
      </c>
      <c r="M38" s="28">
        <v>161825.00281724744</v>
      </c>
      <c r="N38" s="28">
        <v>89518.73199977716</v>
      </c>
      <c r="O38" s="11"/>
    </row>
    <row r="39" spans="1:15" ht="26.25" thickBot="1">
      <c r="A39" s="43" t="s">
        <v>539</v>
      </c>
      <c r="B39" s="35" t="s">
        <v>541</v>
      </c>
      <c r="C39" s="3" t="s">
        <v>491</v>
      </c>
      <c r="D39" s="11"/>
      <c r="E39" s="11"/>
      <c r="F39" s="11"/>
      <c r="G39" s="11"/>
      <c r="H39" s="17"/>
      <c r="I39" s="11" t="s">
        <v>129</v>
      </c>
      <c r="J39" s="28"/>
      <c r="K39" s="28"/>
      <c r="L39" s="28"/>
      <c r="M39" s="28"/>
      <c r="N39" s="28"/>
      <c r="O39" s="11"/>
    </row>
    <row r="40" spans="1:15" ht="39" thickBot="1">
      <c r="A40" s="43" t="s">
        <v>540</v>
      </c>
      <c r="B40" s="35" t="s">
        <v>544</v>
      </c>
      <c r="C40" s="3" t="s">
        <v>491</v>
      </c>
      <c r="D40" s="11"/>
      <c r="E40" s="11"/>
      <c r="F40" s="11"/>
      <c r="G40" s="11"/>
      <c r="H40" s="17"/>
      <c r="I40" s="11" t="s">
        <v>129</v>
      </c>
      <c r="J40" s="28"/>
      <c r="K40" s="28"/>
      <c r="L40" s="28"/>
      <c r="M40" s="28"/>
      <c r="N40" s="28"/>
      <c r="O40" s="11"/>
    </row>
    <row r="41" spans="1:15" ht="26.25" thickBot="1">
      <c r="A41" s="43" t="s">
        <v>542</v>
      </c>
      <c r="B41" s="35" t="s">
        <v>543</v>
      </c>
      <c r="C41" s="3" t="s">
        <v>491</v>
      </c>
      <c r="D41" s="11"/>
      <c r="E41" s="11"/>
      <c r="F41" s="11"/>
      <c r="G41" s="11"/>
      <c r="H41" s="17"/>
      <c r="I41" s="11" t="s">
        <v>129</v>
      </c>
      <c r="J41" s="28"/>
      <c r="K41" s="28"/>
      <c r="L41" s="28"/>
      <c r="M41" s="28"/>
      <c r="N41" s="28"/>
      <c r="O41" s="11"/>
    </row>
    <row r="42" spans="1:15" ht="26.25" thickBot="1">
      <c r="A42" s="43" t="s">
        <v>545</v>
      </c>
      <c r="B42" s="35" t="s">
        <v>546</v>
      </c>
      <c r="C42" s="3" t="s">
        <v>491</v>
      </c>
      <c r="D42" s="11"/>
      <c r="E42" s="11"/>
      <c r="F42" s="11"/>
      <c r="G42" s="11"/>
      <c r="H42" s="17"/>
      <c r="I42" s="11" t="s">
        <v>129</v>
      </c>
      <c r="J42" s="28"/>
      <c r="K42" s="28"/>
      <c r="L42" s="28"/>
      <c r="M42" s="28"/>
      <c r="N42" s="28"/>
      <c r="O42" s="11"/>
    </row>
    <row r="43" spans="1:15" ht="26.25" thickBot="1">
      <c r="A43" s="43" t="s">
        <v>547</v>
      </c>
      <c r="B43" s="35" t="s">
        <v>548</v>
      </c>
      <c r="C43" s="3" t="s">
        <v>491</v>
      </c>
      <c r="D43" s="11"/>
      <c r="E43" s="11"/>
      <c r="F43" s="11"/>
      <c r="G43" s="11"/>
      <c r="H43" s="17"/>
      <c r="I43" s="11" t="s">
        <v>129</v>
      </c>
      <c r="J43" s="28"/>
      <c r="K43" s="28"/>
      <c r="L43" s="28"/>
      <c r="M43" s="28"/>
      <c r="N43" s="28"/>
      <c r="O43" s="11"/>
    </row>
    <row r="44" spans="1:15" ht="312" customHeight="1" thickBot="1">
      <c r="A44" s="43" t="s">
        <v>387</v>
      </c>
      <c r="B44" s="35" t="s">
        <v>388</v>
      </c>
      <c r="C44" s="3" t="s">
        <v>482</v>
      </c>
      <c r="D44" s="11"/>
      <c r="E44" s="11" t="s">
        <v>185</v>
      </c>
      <c r="F44" s="31" t="s">
        <v>0</v>
      </c>
      <c r="G44" s="11" t="s">
        <v>219</v>
      </c>
      <c r="H44" s="17" t="s">
        <v>417</v>
      </c>
      <c r="I44" s="11" t="s">
        <v>39</v>
      </c>
      <c r="J44" s="28">
        <v>298</v>
      </c>
      <c r="K44" s="28">
        <v>2000</v>
      </c>
      <c r="L44" s="28">
        <v>280000</v>
      </c>
      <c r="M44" s="28">
        <v>44056.082952666875</v>
      </c>
      <c r="N44" s="28">
        <v>41990.44692551029</v>
      </c>
      <c r="O44" s="11"/>
    </row>
    <row r="45" spans="1:15" ht="39" thickBot="1">
      <c r="A45" s="43" t="s">
        <v>555</v>
      </c>
      <c r="B45" s="35" t="s">
        <v>559</v>
      </c>
      <c r="C45" s="3" t="s">
        <v>491</v>
      </c>
      <c r="D45" s="11"/>
      <c r="E45" s="11"/>
      <c r="F45" s="11"/>
      <c r="G45" s="11"/>
      <c r="H45" s="17"/>
      <c r="I45" s="11" t="s">
        <v>129</v>
      </c>
      <c r="J45" s="28"/>
      <c r="K45" s="28"/>
      <c r="L45" s="28"/>
      <c r="M45" s="28"/>
      <c r="N45" s="28"/>
      <c r="O45" s="11"/>
    </row>
    <row r="46" spans="1:15" ht="26.25" thickBot="1">
      <c r="A46" s="43" t="s">
        <v>556</v>
      </c>
      <c r="B46" s="35" t="s">
        <v>560</v>
      </c>
      <c r="C46" s="3" t="s">
        <v>491</v>
      </c>
      <c r="D46" s="11"/>
      <c r="E46" s="11"/>
      <c r="F46" s="11"/>
      <c r="G46" s="11"/>
      <c r="H46" s="17"/>
      <c r="I46" s="11" t="s">
        <v>129</v>
      </c>
      <c r="J46" s="28"/>
      <c r="K46" s="28"/>
      <c r="L46" s="28"/>
      <c r="M46" s="28"/>
      <c r="N46" s="28"/>
      <c r="O46" s="11"/>
    </row>
    <row r="47" spans="1:15" ht="26.25" thickBot="1">
      <c r="A47" s="43" t="s">
        <v>557</v>
      </c>
      <c r="B47" s="35" t="s">
        <v>561</v>
      </c>
      <c r="C47" s="3" t="s">
        <v>491</v>
      </c>
      <c r="D47" s="11"/>
      <c r="E47" s="11"/>
      <c r="F47" s="11"/>
      <c r="G47" s="11"/>
      <c r="H47" s="17"/>
      <c r="I47" s="11" t="s">
        <v>129</v>
      </c>
      <c r="J47" s="28"/>
      <c r="K47" s="28"/>
      <c r="L47" s="28"/>
      <c r="M47" s="28"/>
      <c r="N47" s="28"/>
      <c r="O47" s="11"/>
    </row>
    <row r="48" spans="1:15" ht="39" thickBot="1">
      <c r="A48" s="43" t="s">
        <v>558</v>
      </c>
      <c r="B48" s="35" t="s">
        <v>562</v>
      </c>
      <c r="C48" s="3" t="s">
        <v>491</v>
      </c>
      <c r="D48" s="11"/>
      <c r="E48" s="11"/>
      <c r="F48" s="11"/>
      <c r="G48" s="11"/>
      <c r="H48" s="17"/>
      <c r="I48" s="11" t="s">
        <v>129</v>
      </c>
      <c r="J48" s="28"/>
      <c r="K48" s="28"/>
      <c r="L48" s="28"/>
      <c r="M48" s="28"/>
      <c r="N48" s="28"/>
      <c r="O48" s="11"/>
    </row>
    <row r="49" spans="1:15" ht="217.5" thickBot="1">
      <c r="A49" s="43" t="s">
        <v>391</v>
      </c>
      <c r="B49" s="35" t="s">
        <v>392</v>
      </c>
      <c r="C49" s="3" t="s">
        <v>482</v>
      </c>
      <c r="D49" s="11"/>
      <c r="E49" s="11" t="s">
        <v>185</v>
      </c>
      <c r="F49" s="31" t="s">
        <v>1</v>
      </c>
      <c r="G49" s="11" t="s">
        <v>219</v>
      </c>
      <c r="H49" s="17" t="s">
        <v>417</v>
      </c>
      <c r="I49" s="11"/>
      <c r="J49" s="28">
        <v>45</v>
      </c>
      <c r="K49" s="28">
        <v>3250</v>
      </c>
      <c r="L49" s="28">
        <v>490000</v>
      </c>
      <c r="M49" s="28">
        <v>98609.31367528776</v>
      </c>
      <c r="N49" s="28">
        <v>126155.99782159111</v>
      </c>
      <c r="O49" s="11"/>
    </row>
    <row r="50" spans="1:15" ht="26.25" thickBot="1">
      <c r="A50" s="43" t="s">
        <v>549</v>
      </c>
      <c r="B50" s="35" t="s">
        <v>552</v>
      </c>
      <c r="C50" s="3" t="s">
        <v>491</v>
      </c>
      <c r="D50" s="11"/>
      <c r="E50" s="11"/>
      <c r="F50" s="11"/>
      <c r="G50" s="11"/>
      <c r="H50" s="17"/>
      <c r="I50" s="11" t="s">
        <v>129</v>
      </c>
      <c r="J50" s="28"/>
      <c r="K50" s="28"/>
      <c r="L50" s="28"/>
      <c r="M50" s="28"/>
      <c r="N50" s="28"/>
      <c r="O50" s="11"/>
    </row>
    <row r="51" spans="1:15" ht="26.25" thickBot="1">
      <c r="A51" s="43" t="s">
        <v>550</v>
      </c>
      <c r="B51" s="35" t="s">
        <v>553</v>
      </c>
      <c r="C51" s="3" t="s">
        <v>491</v>
      </c>
      <c r="D51" s="11"/>
      <c r="E51" s="11"/>
      <c r="F51" s="11"/>
      <c r="G51" s="11"/>
      <c r="H51" s="17"/>
      <c r="I51" s="11" t="s">
        <v>129</v>
      </c>
      <c r="J51" s="28"/>
      <c r="K51" s="28"/>
      <c r="L51" s="28"/>
      <c r="M51" s="28"/>
      <c r="N51" s="28"/>
      <c r="O51" s="11"/>
    </row>
    <row r="52" spans="1:15" ht="26.25" thickBot="1">
      <c r="A52" s="43" t="s">
        <v>551</v>
      </c>
      <c r="B52" s="35" t="s">
        <v>554</v>
      </c>
      <c r="C52" s="3" t="s">
        <v>491</v>
      </c>
      <c r="D52" s="11"/>
      <c r="E52" s="11"/>
      <c r="F52" s="11"/>
      <c r="G52" s="11"/>
      <c r="H52" s="17"/>
      <c r="I52" s="11" t="s">
        <v>129</v>
      </c>
      <c r="J52" s="28"/>
      <c r="K52" s="28"/>
      <c r="L52" s="28"/>
      <c r="M52" s="28"/>
      <c r="N52" s="28"/>
      <c r="O52" s="11"/>
    </row>
    <row r="53" spans="1:15" ht="26.25" thickBot="1">
      <c r="A53" s="43" t="s">
        <v>393</v>
      </c>
      <c r="B53" s="35" t="s">
        <v>394</v>
      </c>
      <c r="C53" s="3" t="s">
        <v>491</v>
      </c>
      <c r="D53" s="11"/>
      <c r="E53" s="11"/>
      <c r="F53" s="11"/>
      <c r="G53" s="11"/>
      <c r="H53" s="17"/>
      <c r="I53" s="11" t="s">
        <v>439</v>
      </c>
      <c r="J53" s="28">
        <v>0</v>
      </c>
      <c r="K53" s="28"/>
      <c r="L53" s="28"/>
      <c r="M53" s="28"/>
      <c r="N53" s="28"/>
      <c r="O53" s="11"/>
    </row>
    <row r="54" spans="10:15" ht="12.75">
      <c r="J54" s="29"/>
      <c r="K54" s="29"/>
      <c r="L54" s="29"/>
      <c r="M54" s="29"/>
      <c r="N54" s="29"/>
      <c r="O54" s="5"/>
    </row>
    <row r="55" spans="10:15" ht="12.75">
      <c r="J55" s="29"/>
      <c r="K55" s="29"/>
      <c r="L55" s="29"/>
      <c r="M55" s="29"/>
      <c r="N55" s="29"/>
      <c r="O55" s="5"/>
    </row>
    <row r="56" spans="10:15" ht="12.75">
      <c r="J56" s="29"/>
      <c r="K56" s="29"/>
      <c r="L56" s="29"/>
      <c r="M56" s="29"/>
      <c r="N56" s="29"/>
      <c r="O56" s="5"/>
    </row>
    <row r="57" spans="10:15" ht="12.75">
      <c r="J57" s="29"/>
      <c r="K57" s="29"/>
      <c r="L57" s="29"/>
      <c r="M57" s="29"/>
      <c r="N57" s="29"/>
      <c r="O57" s="5"/>
    </row>
    <row r="58" spans="10:15" ht="12.75">
      <c r="J58" s="29"/>
      <c r="K58" s="29"/>
      <c r="L58" s="29"/>
      <c r="M58" s="29"/>
      <c r="N58" s="29"/>
      <c r="O58" s="5"/>
    </row>
    <row r="59" spans="10:15" ht="12.75">
      <c r="J59" s="29"/>
      <c r="K59" s="29"/>
      <c r="L59" s="29"/>
      <c r="M59" s="29"/>
      <c r="N59" s="29"/>
      <c r="O59" s="5"/>
    </row>
    <row r="60" spans="10:15" ht="12.75">
      <c r="J60" s="29"/>
      <c r="K60" s="29"/>
      <c r="L60" s="29"/>
      <c r="M60" s="29"/>
      <c r="N60" s="29"/>
      <c r="O60" s="5"/>
    </row>
    <row r="61" spans="10:15" ht="12.75">
      <c r="J61" s="29"/>
      <c r="K61" s="29"/>
      <c r="L61" s="29"/>
      <c r="M61" s="29"/>
      <c r="N61" s="29"/>
      <c r="O61" s="5"/>
    </row>
    <row r="62" spans="10:15" ht="12.75">
      <c r="J62" s="29"/>
      <c r="K62" s="29"/>
      <c r="L62" s="29"/>
      <c r="M62" s="29"/>
      <c r="N62" s="29"/>
      <c r="O62" s="5"/>
    </row>
    <row r="63" spans="10:15" ht="12.75">
      <c r="J63" s="29"/>
      <c r="K63" s="29"/>
      <c r="L63" s="29"/>
      <c r="M63" s="29"/>
      <c r="N63" s="29"/>
      <c r="O63" s="5"/>
    </row>
    <row r="64" spans="10:15" ht="12.75">
      <c r="J64" s="29"/>
      <c r="K64" s="29"/>
      <c r="L64" s="29"/>
      <c r="M64" s="29"/>
      <c r="N64" s="29"/>
      <c r="O64" s="5"/>
    </row>
    <row r="65" spans="10:15" ht="12.75">
      <c r="J65" s="29"/>
      <c r="K65" s="29"/>
      <c r="L65" s="29"/>
      <c r="M65" s="29"/>
      <c r="N65" s="29"/>
      <c r="O65" s="5"/>
    </row>
    <row r="66" spans="10:15" ht="12.75">
      <c r="J66" s="29"/>
      <c r="K66" s="29"/>
      <c r="L66" s="29"/>
      <c r="M66" s="29"/>
      <c r="N66" s="29"/>
      <c r="O66" s="5"/>
    </row>
    <row r="67" spans="10:15" ht="12.75">
      <c r="J67" s="29"/>
      <c r="K67" s="29"/>
      <c r="L67" s="29"/>
      <c r="M67" s="29"/>
      <c r="N67" s="29"/>
      <c r="O67" s="5"/>
    </row>
    <row r="68" spans="10:15" ht="12.75">
      <c r="J68" s="29"/>
      <c r="K68" s="29"/>
      <c r="L68" s="29"/>
      <c r="M68" s="29"/>
      <c r="N68" s="29"/>
      <c r="O68" s="5"/>
    </row>
    <row r="69" spans="10:15" ht="12.75">
      <c r="J69" s="29"/>
      <c r="K69" s="29"/>
      <c r="L69" s="29"/>
      <c r="M69" s="29"/>
      <c r="N69" s="29"/>
      <c r="O69" s="5"/>
    </row>
    <row r="70" spans="10:15" ht="12.75">
      <c r="J70" s="29"/>
      <c r="K70" s="29"/>
      <c r="L70" s="29"/>
      <c r="M70" s="29"/>
      <c r="N70" s="29"/>
      <c r="O70" s="5"/>
    </row>
    <row r="71" spans="10:15" ht="12.75">
      <c r="J71" s="29"/>
      <c r="K71" s="29"/>
      <c r="L71" s="29"/>
      <c r="M71" s="29"/>
      <c r="N71" s="29"/>
      <c r="O71" s="5"/>
    </row>
    <row r="72" spans="10:15" ht="12.75">
      <c r="J72" s="29"/>
      <c r="K72" s="29"/>
      <c r="L72" s="29"/>
      <c r="M72" s="29"/>
      <c r="N72" s="29"/>
      <c r="O72" s="5"/>
    </row>
    <row r="73" spans="10:15" ht="12.75">
      <c r="J73" s="29"/>
      <c r="K73" s="29"/>
      <c r="L73" s="29"/>
      <c r="M73" s="29"/>
      <c r="N73" s="29"/>
      <c r="O73" s="5"/>
    </row>
    <row r="74" spans="10:15" ht="12.75">
      <c r="J74" s="29"/>
      <c r="K74" s="29"/>
      <c r="L74" s="29"/>
      <c r="M74" s="29"/>
      <c r="N74" s="29"/>
      <c r="O74" s="5"/>
    </row>
    <row r="75" spans="10:15" ht="12.75">
      <c r="J75" s="29"/>
      <c r="K75" s="29"/>
      <c r="L75" s="29"/>
      <c r="M75" s="29"/>
      <c r="N75" s="29"/>
      <c r="O75" s="5"/>
    </row>
    <row r="76" spans="10:15" ht="12.75">
      <c r="J76" s="29"/>
      <c r="K76" s="29"/>
      <c r="L76" s="29"/>
      <c r="M76" s="29"/>
      <c r="N76" s="29"/>
      <c r="O76" s="5"/>
    </row>
    <row r="77" spans="10:15" ht="12.75">
      <c r="J77" s="29"/>
      <c r="K77" s="29"/>
      <c r="L77" s="29"/>
      <c r="M77" s="29"/>
      <c r="N77" s="29"/>
      <c r="O77" s="5"/>
    </row>
    <row r="78" spans="10:15" ht="12.75">
      <c r="J78" s="29"/>
      <c r="K78" s="29"/>
      <c r="L78" s="29"/>
      <c r="M78" s="29"/>
      <c r="N78" s="29"/>
      <c r="O78" s="5"/>
    </row>
    <row r="79" spans="10:15" ht="12.75">
      <c r="J79" s="29"/>
      <c r="K79" s="29"/>
      <c r="L79" s="29"/>
      <c r="M79" s="29"/>
      <c r="N79" s="29"/>
      <c r="O79" s="5"/>
    </row>
    <row r="80" spans="10:15" ht="12.75">
      <c r="J80" s="29"/>
      <c r="K80" s="29"/>
      <c r="L80" s="29"/>
      <c r="M80" s="29"/>
      <c r="N80" s="29"/>
      <c r="O80" s="5"/>
    </row>
    <row r="81" spans="10:15" ht="12.75">
      <c r="J81" s="29"/>
      <c r="K81" s="29"/>
      <c r="L81" s="29"/>
      <c r="M81" s="29"/>
      <c r="N81" s="29"/>
      <c r="O81" s="5"/>
    </row>
    <row r="82" spans="10:15" ht="12.75">
      <c r="J82" s="29"/>
      <c r="K82" s="29"/>
      <c r="L82" s="29"/>
      <c r="M82" s="29"/>
      <c r="N82" s="29"/>
      <c r="O82" s="5"/>
    </row>
    <row r="83" spans="10:15" ht="12.75">
      <c r="J83" s="29"/>
      <c r="K83" s="29"/>
      <c r="L83" s="29"/>
      <c r="M83" s="29"/>
      <c r="N83" s="29"/>
      <c r="O83" s="5"/>
    </row>
    <row r="84" spans="10:15" ht="12.75">
      <c r="J84" s="29"/>
      <c r="K84" s="29"/>
      <c r="L84" s="29"/>
      <c r="M84" s="29"/>
      <c r="N84" s="29"/>
      <c r="O84" s="5"/>
    </row>
    <row r="85" spans="11:15" ht="12.75">
      <c r="K85" s="5"/>
      <c r="L85" s="5"/>
      <c r="M85" s="5"/>
      <c r="N85" s="5"/>
      <c r="O85" s="5"/>
    </row>
    <row r="86" spans="11:15" ht="12.75">
      <c r="K86" s="5"/>
      <c r="L86" s="5"/>
      <c r="M86" s="5"/>
      <c r="N86" s="5"/>
      <c r="O86" s="5"/>
    </row>
    <row r="87" spans="11:15" ht="12.75">
      <c r="K87" s="5"/>
      <c r="L87" s="5"/>
      <c r="M87" s="5"/>
      <c r="N87" s="5"/>
      <c r="O87" s="5"/>
    </row>
    <row r="88" spans="11:15" ht="12.75">
      <c r="K88" s="5"/>
      <c r="L88" s="5"/>
      <c r="M88" s="5"/>
      <c r="N88" s="5"/>
      <c r="O88" s="5"/>
    </row>
    <row r="89" spans="11:15" ht="12.75">
      <c r="K89" s="5"/>
      <c r="L89" s="5"/>
      <c r="M89" s="5"/>
      <c r="N89" s="5"/>
      <c r="O89" s="5"/>
    </row>
    <row r="90" spans="11:15" ht="12.75">
      <c r="K90" s="5"/>
      <c r="L90" s="5"/>
      <c r="M90" s="5"/>
      <c r="N90" s="5"/>
      <c r="O90" s="5"/>
    </row>
    <row r="91" spans="11:15" ht="12.75">
      <c r="K91" s="5"/>
      <c r="L91" s="5"/>
      <c r="M91" s="5"/>
      <c r="N91" s="5"/>
      <c r="O91" s="5"/>
    </row>
    <row r="92" spans="11:15" ht="12.75">
      <c r="K92" s="5"/>
      <c r="L92" s="5"/>
      <c r="M92" s="5"/>
      <c r="N92" s="5"/>
      <c r="O92" s="5"/>
    </row>
    <row r="93" spans="11:15" ht="12.75">
      <c r="K93" s="5"/>
      <c r="L93" s="5"/>
      <c r="M93" s="5"/>
      <c r="N93" s="5"/>
      <c r="O93" s="5"/>
    </row>
    <row r="94" spans="11:15" ht="12.75">
      <c r="K94" s="5"/>
      <c r="L94" s="5"/>
      <c r="M94" s="5"/>
      <c r="N94" s="5"/>
      <c r="O94" s="5"/>
    </row>
    <row r="95" spans="11:15" ht="12.75">
      <c r="K95" s="5"/>
      <c r="L95" s="5"/>
      <c r="M95" s="5"/>
      <c r="N95" s="5"/>
      <c r="O95" s="5"/>
    </row>
    <row r="96" spans="11:15" ht="12.75">
      <c r="K96" s="5"/>
      <c r="L96" s="5"/>
      <c r="M96" s="5"/>
      <c r="N96" s="5"/>
      <c r="O96" s="5"/>
    </row>
    <row r="97" spans="11:15" ht="12.75">
      <c r="K97" s="5"/>
      <c r="L97" s="5"/>
      <c r="M97" s="5"/>
      <c r="N97" s="5"/>
      <c r="O97" s="5"/>
    </row>
    <row r="98" spans="11:15" ht="12.75">
      <c r="K98" s="5"/>
      <c r="L98" s="5"/>
      <c r="M98" s="5"/>
      <c r="N98" s="5"/>
      <c r="O98" s="5"/>
    </row>
    <row r="99" spans="11:15" ht="12.75">
      <c r="K99" s="5"/>
      <c r="L99" s="5"/>
      <c r="M99" s="5"/>
      <c r="N99" s="5"/>
      <c r="O99" s="5"/>
    </row>
    <row r="100" spans="11:15" ht="12.75">
      <c r="K100" s="5"/>
      <c r="L100" s="5"/>
      <c r="M100" s="5"/>
      <c r="N100" s="5"/>
      <c r="O100" s="5"/>
    </row>
    <row r="101" spans="11:15" ht="12.75">
      <c r="K101" s="5"/>
      <c r="L101" s="5"/>
      <c r="M101" s="5"/>
      <c r="N101" s="5"/>
      <c r="O101" s="5"/>
    </row>
    <row r="102" spans="11:15" ht="12.75">
      <c r="K102" s="5"/>
      <c r="L102" s="5"/>
      <c r="M102" s="5"/>
      <c r="N102" s="5"/>
      <c r="O102" s="5"/>
    </row>
    <row r="103" spans="11:15" ht="12.75">
      <c r="K103" s="5"/>
      <c r="L103" s="5"/>
      <c r="M103" s="5"/>
      <c r="N103" s="5"/>
      <c r="O103" s="5"/>
    </row>
    <row r="104" spans="11:15" ht="12.75">
      <c r="K104" s="5"/>
      <c r="L104" s="5"/>
      <c r="M104" s="5"/>
      <c r="N104" s="5"/>
      <c r="O104" s="5"/>
    </row>
    <row r="105" spans="11:15" ht="12.75">
      <c r="K105" s="5"/>
      <c r="L105" s="5"/>
      <c r="M105" s="5"/>
      <c r="N105" s="5"/>
      <c r="O105" s="5"/>
    </row>
    <row r="106" spans="11:15" ht="12.75">
      <c r="K106" s="5"/>
      <c r="L106" s="5"/>
      <c r="M106" s="5"/>
      <c r="N106" s="5"/>
      <c r="O106" s="5"/>
    </row>
    <row r="107" spans="11:15" ht="12.75">
      <c r="K107" s="5"/>
      <c r="L107" s="5"/>
      <c r="M107" s="5"/>
      <c r="N107" s="5"/>
      <c r="O107" s="5"/>
    </row>
    <row r="108" spans="11:15" ht="12.75">
      <c r="K108" s="5"/>
      <c r="L108" s="5"/>
      <c r="M108" s="5"/>
      <c r="N108" s="5"/>
      <c r="O108" s="5"/>
    </row>
    <row r="109" spans="11:15" ht="12.75">
      <c r="K109" s="5"/>
      <c r="L109" s="5"/>
      <c r="M109" s="5"/>
      <c r="N109" s="5"/>
      <c r="O109" s="5"/>
    </row>
    <row r="110" spans="11:15" ht="12.75">
      <c r="K110" s="5"/>
      <c r="L110" s="5"/>
      <c r="M110" s="5"/>
      <c r="N110" s="5"/>
      <c r="O110" s="5"/>
    </row>
    <row r="111" spans="11:15" ht="12.75">
      <c r="K111" s="5"/>
      <c r="L111" s="5"/>
      <c r="M111" s="5"/>
      <c r="N111" s="5"/>
      <c r="O111" s="5"/>
    </row>
    <row r="112" spans="11:15" ht="12.75">
      <c r="K112" s="5"/>
      <c r="L112" s="5"/>
      <c r="M112" s="5"/>
      <c r="N112" s="5"/>
      <c r="O112" s="5"/>
    </row>
    <row r="113" spans="11:15" ht="12.75">
      <c r="K113" s="5"/>
      <c r="L113" s="5"/>
      <c r="M113" s="5"/>
      <c r="N113" s="5"/>
      <c r="O113" s="5"/>
    </row>
    <row r="114" spans="11:15" ht="12.75">
      <c r="K114" s="5"/>
      <c r="L114" s="5"/>
      <c r="M114" s="5"/>
      <c r="N114" s="5"/>
      <c r="O114" s="5"/>
    </row>
    <row r="115" spans="11:15" ht="12.75">
      <c r="K115" s="5"/>
      <c r="L115" s="5"/>
      <c r="M115" s="5"/>
      <c r="N115" s="5"/>
      <c r="O115" s="5"/>
    </row>
    <row r="116" spans="11:15" ht="12.75">
      <c r="K116" s="5"/>
      <c r="L116" s="5"/>
      <c r="M116" s="5"/>
      <c r="N116" s="5"/>
      <c r="O116" s="5"/>
    </row>
    <row r="117" spans="11:15" ht="12.75">
      <c r="K117" s="5"/>
      <c r="L117" s="5"/>
      <c r="M117" s="5"/>
      <c r="N117" s="5"/>
      <c r="O117" s="5"/>
    </row>
    <row r="118" spans="11:15" ht="12.75">
      <c r="K118" s="5"/>
      <c r="L118" s="5"/>
      <c r="M118" s="5"/>
      <c r="N118" s="5"/>
      <c r="O118" s="5"/>
    </row>
    <row r="119" spans="11:15" ht="12.75">
      <c r="K119" s="5"/>
      <c r="L119" s="5"/>
      <c r="M119" s="5"/>
      <c r="N119" s="5"/>
      <c r="O119" s="5"/>
    </row>
    <row r="120" spans="11:15" ht="12.75">
      <c r="K120" s="5"/>
      <c r="L120" s="5"/>
      <c r="M120" s="5"/>
      <c r="N120" s="5"/>
      <c r="O120" s="5"/>
    </row>
    <row r="121" spans="11:15" ht="12.75">
      <c r="K121" s="5"/>
      <c r="L121" s="5"/>
      <c r="M121" s="5"/>
      <c r="N121" s="5"/>
      <c r="O121" s="5"/>
    </row>
    <row r="122" spans="11:15" ht="12.75">
      <c r="K122" s="5"/>
      <c r="L122" s="5"/>
      <c r="M122" s="5"/>
      <c r="N122" s="5"/>
      <c r="O122" s="5"/>
    </row>
    <row r="123" spans="11:15" ht="12.75">
      <c r="K123" s="5"/>
      <c r="L123" s="5"/>
      <c r="M123" s="5"/>
      <c r="N123" s="5"/>
      <c r="O123" s="5"/>
    </row>
    <row r="124" spans="11:15" ht="12.75">
      <c r="K124" s="5"/>
      <c r="L124" s="5"/>
      <c r="M124" s="5"/>
      <c r="N124" s="5"/>
      <c r="O124" s="5"/>
    </row>
    <row r="125" spans="11:15" ht="12.75">
      <c r="K125" s="5"/>
      <c r="L125" s="5"/>
      <c r="M125" s="5"/>
      <c r="N125" s="5"/>
      <c r="O125" s="5"/>
    </row>
    <row r="126" spans="11:15" ht="12.75">
      <c r="K126" s="5"/>
      <c r="L126" s="5"/>
      <c r="M126" s="5"/>
      <c r="N126" s="5"/>
      <c r="O126" s="5"/>
    </row>
    <row r="127" spans="11:15" ht="12.75">
      <c r="K127" s="5"/>
      <c r="L127" s="5"/>
      <c r="M127" s="5"/>
      <c r="N127" s="5"/>
      <c r="O127" s="5"/>
    </row>
    <row r="128" spans="11:15" ht="12.75">
      <c r="K128" s="5"/>
      <c r="L128" s="5"/>
      <c r="M128" s="5"/>
      <c r="N128" s="5"/>
      <c r="O128" s="5"/>
    </row>
    <row r="129" spans="11:15" ht="12.75">
      <c r="K129" s="5"/>
      <c r="L129" s="5"/>
      <c r="M129" s="5"/>
      <c r="N129" s="5"/>
      <c r="O129" s="5"/>
    </row>
    <row r="130" spans="11:15" ht="12.75">
      <c r="K130" s="5"/>
      <c r="L130" s="5"/>
      <c r="M130" s="5"/>
      <c r="N130" s="5"/>
      <c r="O130" s="5"/>
    </row>
    <row r="131" spans="11:15" ht="12.75">
      <c r="K131" s="5"/>
      <c r="L131" s="5"/>
      <c r="M131" s="5"/>
      <c r="N131" s="5"/>
      <c r="O131" s="5"/>
    </row>
    <row r="132" spans="11:15" ht="12.75">
      <c r="K132" s="5"/>
      <c r="L132" s="5"/>
      <c r="M132" s="5"/>
      <c r="N132" s="5"/>
      <c r="O132" s="5"/>
    </row>
    <row r="133" spans="11:15" ht="12.75">
      <c r="K133" s="5"/>
      <c r="L133" s="5"/>
      <c r="M133" s="5"/>
      <c r="N133" s="5"/>
      <c r="O133" s="5"/>
    </row>
    <row r="134" spans="11:15" ht="12.75">
      <c r="K134" s="5"/>
      <c r="L134" s="5"/>
      <c r="M134" s="5"/>
      <c r="N134" s="5"/>
      <c r="O134" s="5"/>
    </row>
    <row r="135" spans="11:15" ht="12.75">
      <c r="K135" s="5"/>
      <c r="L135" s="5"/>
      <c r="M135" s="5"/>
      <c r="N135" s="5"/>
      <c r="O135" s="5"/>
    </row>
    <row r="136" spans="11:15" ht="12.75">
      <c r="K136" s="5"/>
      <c r="L136" s="5"/>
      <c r="M136" s="5"/>
      <c r="N136" s="5"/>
      <c r="O136" s="5"/>
    </row>
    <row r="137" spans="11:15" ht="12.75">
      <c r="K137" s="5"/>
      <c r="L137" s="5"/>
      <c r="M137" s="5"/>
      <c r="N137" s="5"/>
      <c r="O137" s="5"/>
    </row>
    <row r="138" spans="11:15" ht="12.75">
      <c r="K138" s="5"/>
      <c r="L138" s="5"/>
      <c r="M138" s="5"/>
      <c r="N138" s="5"/>
      <c r="O138" s="5"/>
    </row>
    <row r="139" spans="11:15" ht="12.75">
      <c r="K139" s="5"/>
      <c r="L139" s="5"/>
      <c r="M139" s="5"/>
      <c r="N139" s="5"/>
      <c r="O139" s="5"/>
    </row>
    <row r="140" spans="11:15" ht="12.75">
      <c r="K140" s="5"/>
      <c r="L140" s="5"/>
      <c r="M140" s="5"/>
      <c r="N140" s="5"/>
      <c r="O140" s="5"/>
    </row>
    <row r="141" spans="11:15" ht="12.75">
      <c r="K141" s="5"/>
      <c r="L141" s="5"/>
      <c r="M141" s="5"/>
      <c r="N141" s="5"/>
      <c r="O141" s="5"/>
    </row>
    <row r="142" spans="11:15" ht="12.75">
      <c r="K142" s="5"/>
      <c r="L142" s="5"/>
      <c r="M142" s="5"/>
      <c r="N142" s="5"/>
      <c r="O142" s="5"/>
    </row>
    <row r="143" spans="11:15" ht="12.75">
      <c r="K143" s="5"/>
      <c r="L143" s="5"/>
      <c r="M143" s="5"/>
      <c r="N143" s="5"/>
      <c r="O143" s="5"/>
    </row>
    <row r="144" spans="11:15" ht="12.75">
      <c r="K144" s="5"/>
      <c r="L144" s="5"/>
      <c r="M144" s="5"/>
      <c r="N144" s="5"/>
      <c r="O144" s="5"/>
    </row>
    <row r="145" spans="11:15" ht="12.75">
      <c r="K145" s="5"/>
      <c r="L145" s="5"/>
      <c r="M145" s="5"/>
      <c r="N145" s="5"/>
      <c r="O145" s="5"/>
    </row>
    <row r="146" spans="11:15" ht="12.75">
      <c r="K146" s="5"/>
      <c r="L146" s="5"/>
      <c r="M146" s="5"/>
      <c r="N146" s="5"/>
      <c r="O146" s="5"/>
    </row>
    <row r="147" spans="11:15" ht="12.75">
      <c r="K147" s="5"/>
      <c r="L147" s="5"/>
      <c r="M147" s="5"/>
      <c r="N147" s="5"/>
      <c r="O147" s="5"/>
    </row>
    <row r="148" spans="11:15" ht="12.75">
      <c r="K148" s="5"/>
      <c r="L148" s="5"/>
      <c r="M148" s="5"/>
      <c r="N148" s="5"/>
      <c r="O148" s="5"/>
    </row>
    <row r="149" spans="11:15" ht="12.75">
      <c r="K149" s="5"/>
      <c r="L149" s="5"/>
      <c r="M149" s="5"/>
      <c r="N149" s="5"/>
      <c r="O149" s="5"/>
    </row>
    <row r="150" spans="11:15" ht="12.75">
      <c r="K150" s="5"/>
      <c r="L150" s="5"/>
      <c r="M150" s="5"/>
      <c r="N150" s="5"/>
      <c r="O150" s="5"/>
    </row>
    <row r="151" spans="11:15" ht="12.75">
      <c r="K151" s="5"/>
      <c r="L151" s="5"/>
      <c r="M151" s="5"/>
      <c r="N151" s="5"/>
      <c r="O151" s="5"/>
    </row>
    <row r="152" spans="11:15" ht="12.75">
      <c r="K152" s="5"/>
      <c r="L152" s="5"/>
      <c r="M152" s="5"/>
      <c r="N152" s="5"/>
      <c r="O152" s="5"/>
    </row>
    <row r="153" spans="11:15" ht="12.75">
      <c r="K153" s="5"/>
      <c r="L153" s="5"/>
      <c r="M153" s="5"/>
      <c r="N153" s="5"/>
      <c r="O153" s="5"/>
    </row>
    <row r="154" spans="11:15" ht="12.75">
      <c r="K154" s="5"/>
      <c r="L154" s="5"/>
      <c r="M154" s="5"/>
      <c r="N154" s="5"/>
      <c r="O154" s="5"/>
    </row>
    <row r="155" spans="11:15" ht="12.75">
      <c r="K155" s="5"/>
      <c r="L155" s="5"/>
      <c r="M155" s="5"/>
      <c r="N155" s="5"/>
      <c r="O155" s="5"/>
    </row>
    <row r="156" spans="11:15" ht="12.75">
      <c r="K156" s="5"/>
      <c r="L156" s="5"/>
      <c r="M156" s="5"/>
      <c r="N156" s="5"/>
      <c r="O156" s="5"/>
    </row>
    <row r="157" spans="11:15" ht="12.75">
      <c r="K157" s="5"/>
      <c r="L157" s="5"/>
      <c r="M157" s="5"/>
      <c r="N157" s="5"/>
      <c r="O157" s="5"/>
    </row>
    <row r="158" spans="11:15" ht="12.75">
      <c r="K158" s="5"/>
      <c r="L158" s="5"/>
      <c r="M158" s="5"/>
      <c r="N158" s="5"/>
      <c r="O158" s="5"/>
    </row>
    <row r="159" spans="11:15" ht="12.75">
      <c r="K159" s="5"/>
      <c r="L159" s="5"/>
      <c r="M159" s="5"/>
      <c r="N159" s="5"/>
      <c r="O159" s="5"/>
    </row>
    <row r="160" spans="11:15" ht="12.75">
      <c r="K160" s="5"/>
      <c r="L160" s="5"/>
      <c r="M160" s="5"/>
      <c r="N160" s="5"/>
      <c r="O160" s="5"/>
    </row>
    <row r="161" spans="11:15" ht="12.75">
      <c r="K161" s="5"/>
      <c r="L161" s="5"/>
      <c r="M161" s="5"/>
      <c r="N161" s="5"/>
      <c r="O161" s="5"/>
    </row>
    <row r="162" spans="11:15" ht="12.75">
      <c r="K162" s="5"/>
      <c r="L162" s="5"/>
      <c r="M162" s="5"/>
      <c r="N162" s="5"/>
      <c r="O162" s="5"/>
    </row>
    <row r="163" spans="11:15" ht="12.75">
      <c r="K163" s="5"/>
      <c r="L163" s="5"/>
      <c r="M163" s="5"/>
      <c r="N163" s="5"/>
      <c r="O163" s="5"/>
    </row>
    <row r="164" spans="11:15" ht="12.75">
      <c r="K164" s="5"/>
      <c r="L164" s="5"/>
      <c r="M164" s="5"/>
      <c r="N164" s="5"/>
      <c r="O164" s="5"/>
    </row>
    <row r="165" spans="11:15" ht="12.75">
      <c r="K165" s="5"/>
      <c r="L165" s="5"/>
      <c r="M165" s="5"/>
      <c r="N165" s="5"/>
      <c r="O165" s="5"/>
    </row>
    <row r="166" spans="11:15" ht="12.75">
      <c r="K166" s="5"/>
      <c r="L166" s="5"/>
      <c r="M166" s="5"/>
      <c r="N166" s="5"/>
      <c r="O166" s="5"/>
    </row>
    <row r="167" spans="11:15" ht="12.75">
      <c r="K167" s="5"/>
      <c r="L167" s="5"/>
      <c r="M167" s="5"/>
      <c r="N167" s="5"/>
      <c r="O167" s="5"/>
    </row>
    <row r="168" spans="11:15" ht="12.75">
      <c r="K168" s="5"/>
      <c r="L168" s="5"/>
      <c r="M168" s="5"/>
      <c r="N168" s="5"/>
      <c r="O168" s="5"/>
    </row>
    <row r="169" spans="11:15" ht="12.75">
      <c r="K169" s="5"/>
      <c r="L169" s="5"/>
      <c r="M169" s="5"/>
      <c r="N169" s="5"/>
      <c r="O169" s="5"/>
    </row>
    <row r="170" spans="11:15" ht="12.75">
      <c r="K170" s="5"/>
      <c r="L170" s="5"/>
      <c r="M170" s="5"/>
      <c r="N170" s="5"/>
      <c r="O170" s="5"/>
    </row>
    <row r="171" spans="11:15" ht="12.75">
      <c r="K171" s="5"/>
      <c r="L171" s="5"/>
      <c r="M171" s="5"/>
      <c r="N171" s="5"/>
      <c r="O171" s="5"/>
    </row>
    <row r="172" spans="11:15" ht="12.75">
      <c r="K172" s="5"/>
      <c r="L172" s="5"/>
      <c r="M172" s="5"/>
      <c r="N172" s="5"/>
      <c r="O172" s="5"/>
    </row>
    <row r="173" spans="11:15" ht="12.75">
      <c r="K173" s="5"/>
      <c r="L173" s="5"/>
      <c r="M173" s="5"/>
      <c r="N173" s="5"/>
      <c r="O173" s="5"/>
    </row>
    <row r="174" spans="11:15" ht="12.75">
      <c r="K174" s="5"/>
      <c r="L174" s="5"/>
      <c r="M174" s="5"/>
      <c r="N174" s="5"/>
      <c r="O174" s="5"/>
    </row>
    <row r="175" spans="11:15" ht="12.75">
      <c r="K175" s="5"/>
      <c r="L175" s="5"/>
      <c r="M175" s="5"/>
      <c r="N175" s="5"/>
      <c r="O175" s="5"/>
    </row>
    <row r="176" spans="11:15" ht="12.75">
      <c r="K176" s="5"/>
      <c r="L176" s="5"/>
      <c r="M176" s="5"/>
      <c r="N176" s="5"/>
      <c r="O176" s="5"/>
    </row>
    <row r="177" spans="11:15" ht="12.75">
      <c r="K177" s="5"/>
      <c r="L177" s="5"/>
      <c r="M177" s="5"/>
      <c r="N177" s="5"/>
      <c r="O177" s="5"/>
    </row>
    <row r="178" spans="11:15" ht="12.75">
      <c r="K178" s="5"/>
      <c r="L178" s="5"/>
      <c r="M178" s="5"/>
      <c r="N178" s="5"/>
      <c r="O178" s="5"/>
    </row>
    <row r="179" spans="11:15" ht="12.75">
      <c r="K179" s="5"/>
      <c r="L179" s="5"/>
      <c r="M179" s="5"/>
      <c r="N179" s="5"/>
      <c r="O179" s="5"/>
    </row>
    <row r="180" spans="11:15" ht="12.75">
      <c r="K180" s="5"/>
      <c r="L180" s="5"/>
      <c r="M180" s="5"/>
      <c r="N180" s="5"/>
      <c r="O180" s="5"/>
    </row>
    <row r="181" spans="11:15" ht="12.75">
      <c r="K181" s="5"/>
      <c r="L181" s="5"/>
      <c r="M181" s="5"/>
      <c r="N181" s="5"/>
      <c r="O181" s="5"/>
    </row>
    <row r="182" spans="11:15" ht="12.75">
      <c r="K182" s="5"/>
      <c r="L182" s="5"/>
      <c r="M182" s="5"/>
      <c r="N182" s="5"/>
      <c r="O182" s="5"/>
    </row>
    <row r="183" spans="11:15" ht="12.75">
      <c r="K183" s="5"/>
      <c r="L183" s="5"/>
      <c r="M183" s="5"/>
      <c r="N183" s="5"/>
      <c r="O183" s="5"/>
    </row>
    <row r="184" spans="11:15" ht="12.75">
      <c r="K184" s="5"/>
      <c r="L184" s="5"/>
      <c r="M184" s="5"/>
      <c r="N184" s="5"/>
      <c r="O184" s="5"/>
    </row>
    <row r="185" spans="11:15" ht="12.75">
      <c r="K185" s="5"/>
      <c r="L185" s="5"/>
      <c r="M185" s="5"/>
      <c r="N185" s="5"/>
      <c r="O185" s="5"/>
    </row>
    <row r="186" spans="11:15" ht="12.75">
      <c r="K186" s="5"/>
      <c r="L186" s="5"/>
      <c r="M186" s="5"/>
      <c r="N186" s="5"/>
      <c r="O186" s="5"/>
    </row>
    <row r="187" spans="11:15" ht="12.75">
      <c r="K187" s="5"/>
      <c r="L187" s="5"/>
      <c r="M187" s="5"/>
      <c r="N187" s="5"/>
      <c r="O187" s="5"/>
    </row>
    <row r="188" spans="11:15" ht="12.75">
      <c r="K188" s="5"/>
      <c r="L188" s="5"/>
      <c r="M188" s="5"/>
      <c r="N188" s="5"/>
      <c r="O188" s="5"/>
    </row>
    <row r="189" spans="11:15" ht="12.75">
      <c r="K189" s="5"/>
      <c r="L189" s="5"/>
      <c r="M189" s="5"/>
      <c r="N189" s="5"/>
      <c r="O189" s="5"/>
    </row>
    <row r="190" spans="11:15" ht="12.75">
      <c r="K190" s="5"/>
      <c r="L190" s="5"/>
      <c r="M190" s="5"/>
      <c r="N190" s="5"/>
      <c r="O190" s="5"/>
    </row>
    <row r="191" spans="11:15" ht="12.75">
      <c r="K191" s="5"/>
      <c r="L191" s="5"/>
      <c r="M191" s="5"/>
      <c r="N191" s="5"/>
      <c r="O191" s="5"/>
    </row>
    <row r="192" spans="11:15" ht="12.75">
      <c r="K192" s="5"/>
      <c r="L192" s="5"/>
      <c r="M192" s="5"/>
      <c r="N192" s="5"/>
      <c r="O192" s="5"/>
    </row>
    <row r="193" spans="11:15" ht="12.75">
      <c r="K193" s="5"/>
      <c r="L193" s="5"/>
      <c r="M193" s="5"/>
      <c r="N193" s="5"/>
      <c r="O193" s="5"/>
    </row>
    <row r="194" spans="11:15" ht="12.75">
      <c r="K194" s="5"/>
      <c r="L194" s="5"/>
      <c r="M194" s="5"/>
      <c r="N194" s="5"/>
      <c r="O194" s="5"/>
    </row>
    <row r="195" spans="11:15" ht="12.75">
      <c r="K195" s="5"/>
      <c r="L195" s="5"/>
      <c r="M195" s="5"/>
      <c r="N195" s="5"/>
      <c r="O195" s="5"/>
    </row>
    <row r="196" spans="11:15" ht="12.75">
      <c r="K196" s="5"/>
      <c r="L196" s="5"/>
      <c r="M196" s="5"/>
      <c r="N196" s="5"/>
      <c r="O196" s="5"/>
    </row>
    <row r="197" spans="11:15" ht="12.75">
      <c r="K197" s="5"/>
      <c r="L197" s="5"/>
      <c r="M197" s="5"/>
      <c r="N197" s="5"/>
      <c r="O197" s="5"/>
    </row>
    <row r="198" spans="11:15" ht="12.75">
      <c r="K198" s="5"/>
      <c r="L198" s="5"/>
      <c r="M198" s="5"/>
      <c r="N198" s="5"/>
      <c r="O198" s="5"/>
    </row>
    <row r="199" spans="11:15" ht="12.75">
      <c r="K199" s="5"/>
      <c r="L199" s="5"/>
      <c r="M199" s="5"/>
      <c r="N199" s="5"/>
      <c r="O199" s="5"/>
    </row>
    <row r="200" spans="11:15" ht="12.75">
      <c r="K200" s="5"/>
      <c r="L200" s="5"/>
      <c r="M200" s="5"/>
      <c r="N200" s="5"/>
      <c r="O200" s="5"/>
    </row>
    <row r="201" spans="11:15" ht="12.75">
      <c r="K201" s="5"/>
      <c r="L201" s="5"/>
      <c r="M201" s="5"/>
      <c r="N201" s="5"/>
      <c r="O201" s="5"/>
    </row>
    <row r="202" spans="11:14" ht="12.75">
      <c r="K202" s="5"/>
      <c r="L202" s="5"/>
      <c r="M202" s="5"/>
      <c r="N202" s="5"/>
    </row>
    <row r="203" spans="11:14" ht="12.75">
      <c r="K203" s="5"/>
      <c r="L203" s="5"/>
      <c r="M203" s="5"/>
      <c r="N203" s="5"/>
    </row>
    <row r="204" spans="11:14" ht="12.75">
      <c r="K204" s="5"/>
      <c r="L204" s="5"/>
      <c r="M204" s="5"/>
      <c r="N204" s="5"/>
    </row>
    <row r="205" spans="11:14" ht="12.75">
      <c r="K205" s="5"/>
      <c r="L205" s="5"/>
      <c r="M205" s="5"/>
      <c r="N205" s="5"/>
    </row>
    <row r="206" spans="11:14" ht="12.75">
      <c r="K206" s="5"/>
      <c r="L206" s="5"/>
      <c r="M206" s="5"/>
      <c r="N206" s="5"/>
    </row>
    <row r="207" spans="11:14" ht="12.75">
      <c r="K207" s="5"/>
      <c r="L207" s="5"/>
      <c r="M207" s="5"/>
      <c r="N207" s="5"/>
    </row>
    <row r="208" spans="11:14" ht="12.75">
      <c r="K208" s="5"/>
      <c r="L208" s="5"/>
      <c r="M208" s="5"/>
      <c r="N208" s="5"/>
    </row>
    <row r="209" spans="11:14" ht="12.75">
      <c r="K209" s="5"/>
      <c r="L209" s="5"/>
      <c r="M209" s="5"/>
      <c r="N209" s="5"/>
    </row>
    <row r="210" spans="11:14" ht="12.75">
      <c r="K210" s="5"/>
      <c r="L210" s="5"/>
      <c r="M210" s="5"/>
      <c r="N210" s="5"/>
    </row>
    <row r="211" spans="11:14" ht="12.75">
      <c r="K211" s="5"/>
      <c r="L211" s="5"/>
      <c r="M211" s="5"/>
      <c r="N211" s="5"/>
    </row>
    <row r="212" spans="11:14" ht="12.75">
      <c r="K212" s="5"/>
      <c r="L212" s="5"/>
      <c r="M212" s="5"/>
      <c r="N212" s="5"/>
    </row>
    <row r="213" spans="11:14" ht="12.75">
      <c r="K213" s="5"/>
      <c r="L213" s="5"/>
      <c r="M213" s="5"/>
      <c r="N213" s="5"/>
    </row>
    <row r="214" spans="11:14" ht="12.75">
      <c r="K214" s="5"/>
      <c r="L214" s="5"/>
      <c r="M214" s="5"/>
      <c r="N214" s="5"/>
    </row>
    <row r="215" spans="11:14" ht="12.75">
      <c r="K215" s="5"/>
      <c r="L215" s="5"/>
      <c r="M215" s="5"/>
      <c r="N215" s="5"/>
    </row>
  </sheetData>
  <mergeCells count="5">
    <mergeCell ref="A29:B29"/>
    <mergeCell ref="A10:B10"/>
    <mergeCell ref="A3:B3"/>
    <mergeCell ref="J2:N2"/>
    <mergeCell ref="K3:N3"/>
  </mergeCells>
  <printOptions/>
  <pageMargins left="0.25" right="0.25" top="0.25" bottom="0.17" header="0.25" footer="0.17"/>
  <pageSetup fitToHeight="16" fitToWidth="1" horizontalDpi="1200" verticalDpi="1200" orientation="landscape" scale="48" r:id="rId4"/>
  <drawing r:id="rId3"/>
  <legacyDrawing r:id="rId2"/>
</worksheet>
</file>

<file path=xl/worksheets/sheet3.xml><?xml version="1.0" encoding="utf-8"?>
<worksheet xmlns="http://schemas.openxmlformats.org/spreadsheetml/2006/main" xmlns:r="http://schemas.openxmlformats.org/officeDocument/2006/relationships">
  <sheetPr codeName="Sheet4"/>
  <dimension ref="A1:O188"/>
  <sheetViews>
    <sheetView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11.421875" style="27" customWidth="1"/>
    <col min="2" max="2" width="20.421875" style="27" customWidth="1"/>
    <col min="3" max="3" width="8.140625" style="1" customWidth="1"/>
    <col min="4" max="4" width="55.421875" style="5" customWidth="1"/>
    <col min="5" max="5" width="34.8515625" style="27" customWidth="1"/>
    <col min="6" max="6" width="48.00390625" style="27" customWidth="1"/>
    <col min="7" max="7" width="25.7109375" style="27" customWidth="1"/>
    <col min="8" max="8" width="11.8515625" style="27" customWidth="1"/>
    <col min="9" max="9" width="36.28125" style="5" customWidth="1"/>
    <col min="10" max="11" width="12.28125" style="5" customWidth="1"/>
    <col min="12" max="14" width="11.140625" style="27" customWidth="1"/>
    <col min="15" max="15" width="70.140625" style="27" customWidth="1"/>
    <col min="16" max="16384" width="9.140625" style="27" customWidth="1"/>
  </cols>
  <sheetData>
    <row r="1" spans="1:15" ht="51.75" thickBot="1">
      <c r="A1" s="2" t="s">
        <v>474</v>
      </c>
      <c r="B1" s="2" t="s">
        <v>475</v>
      </c>
      <c r="C1" s="2" t="s">
        <v>445</v>
      </c>
      <c r="D1" s="18" t="s">
        <v>446</v>
      </c>
      <c r="E1" s="2" t="s">
        <v>476</v>
      </c>
      <c r="F1" s="2" t="s">
        <v>447</v>
      </c>
      <c r="G1" s="2" t="s">
        <v>468</v>
      </c>
      <c r="H1" s="2" t="s">
        <v>416</v>
      </c>
      <c r="I1" s="18" t="s">
        <v>477</v>
      </c>
      <c r="J1" s="18" t="s">
        <v>422</v>
      </c>
      <c r="K1" s="19" t="s">
        <v>418</v>
      </c>
      <c r="L1" s="19" t="s">
        <v>419</v>
      </c>
      <c r="M1" s="19" t="s">
        <v>420</v>
      </c>
      <c r="N1" s="19" t="s">
        <v>421</v>
      </c>
      <c r="O1" s="26" t="s">
        <v>442</v>
      </c>
    </row>
    <row r="2" spans="1:15" ht="13.5" thickBot="1">
      <c r="A2" s="25" t="s">
        <v>400</v>
      </c>
      <c r="B2" s="9"/>
      <c r="C2" s="9"/>
      <c r="D2" s="22"/>
      <c r="E2" s="9"/>
      <c r="F2" s="9"/>
      <c r="G2" s="9"/>
      <c r="H2" s="9"/>
      <c r="I2" s="10"/>
      <c r="J2" s="51" t="s">
        <v>713</v>
      </c>
      <c r="K2" s="52"/>
      <c r="L2" s="52"/>
      <c r="M2" s="52"/>
      <c r="N2" s="53"/>
      <c r="O2" s="28"/>
    </row>
    <row r="3" spans="1:15" ht="13.5" thickBot="1">
      <c r="A3" s="57" t="s">
        <v>479</v>
      </c>
      <c r="B3" s="59"/>
      <c r="C3" s="7"/>
      <c r="D3" s="4"/>
      <c r="E3" s="7"/>
      <c r="F3" s="7"/>
      <c r="G3" s="7"/>
      <c r="H3" s="7"/>
      <c r="I3" s="8"/>
      <c r="J3" s="45" t="s">
        <v>714</v>
      </c>
      <c r="K3" s="54" t="s">
        <v>433</v>
      </c>
      <c r="L3" s="55"/>
      <c r="M3" s="55"/>
      <c r="N3" s="56"/>
      <c r="O3" s="28"/>
    </row>
    <row r="4" spans="1:15" ht="13.5" thickBot="1">
      <c r="A4" s="48" t="s">
        <v>484</v>
      </c>
      <c r="B4" s="35" t="s">
        <v>403</v>
      </c>
      <c r="C4" s="3" t="s">
        <v>482</v>
      </c>
      <c r="D4" s="11" t="str">
        <f>COUNTRYlab</f>
        <v>119 Austria 1997</v>
      </c>
      <c r="E4" s="11" t="str">
        <f>Household!E4</f>
        <v>LIS code</v>
      </c>
      <c r="F4" s="11" t="str">
        <f>Household!F4</f>
        <v>COUNTRY = 119.</v>
      </c>
      <c r="G4" s="11" t="str">
        <f>Household!G4</f>
        <v>No missing values.</v>
      </c>
      <c r="H4" s="11"/>
      <c r="I4" s="11"/>
      <c r="J4" s="28">
        <v>1454</v>
      </c>
      <c r="K4" s="28">
        <v>119</v>
      </c>
      <c r="L4" s="28">
        <v>119</v>
      </c>
      <c r="M4" s="28">
        <v>119</v>
      </c>
      <c r="N4" s="28">
        <v>0</v>
      </c>
      <c r="O4" s="11"/>
    </row>
    <row r="5" spans="1:15" ht="51.75" thickBot="1">
      <c r="A5" s="48" t="s">
        <v>480</v>
      </c>
      <c r="B5" s="35" t="s">
        <v>401</v>
      </c>
      <c r="C5" s="3" t="s">
        <v>482</v>
      </c>
      <c r="D5" s="11"/>
      <c r="E5" s="11" t="str">
        <f>Household!E5</f>
        <v>LIS code</v>
      </c>
      <c r="F5" s="11" t="str">
        <f>Household!F5</f>
        <v>See variables description.
(original variable: h05hseqn = household sequence number / V13 - Haushaltssequenznummer)</v>
      </c>
      <c r="G5" s="11" t="str">
        <f>Household!G5</f>
        <v>No missing values.</v>
      </c>
      <c r="H5" s="11"/>
      <c r="I5" s="11"/>
      <c r="J5" s="28">
        <v>1454</v>
      </c>
      <c r="K5" s="28">
        <v>10</v>
      </c>
      <c r="L5" s="28">
        <v>2956</v>
      </c>
      <c r="M5" s="28">
        <v>1488.4048503956735</v>
      </c>
      <c r="N5" s="28">
        <v>831.1463685475367</v>
      </c>
      <c r="O5" s="11"/>
    </row>
    <row r="6" spans="1:15" ht="64.5" thickBot="1">
      <c r="A6" s="48" t="s">
        <v>341</v>
      </c>
      <c r="B6" s="35" t="s">
        <v>402</v>
      </c>
      <c r="C6" s="3" t="s">
        <v>482</v>
      </c>
      <c r="D6" s="24" t="s">
        <v>588</v>
      </c>
      <c r="E6" s="11" t="str">
        <f>Persons!E6</f>
        <v>LIS code</v>
      </c>
      <c r="F6" s="11" t="str">
        <f>Persons!F6</f>
        <v>See variables definition.</v>
      </c>
      <c r="G6" s="11" t="str">
        <f>Household!G6</f>
        <v>No missing values.</v>
      </c>
      <c r="H6" s="11"/>
      <c r="I6" s="11"/>
      <c r="J6" s="28">
        <v>1454</v>
      </c>
      <c r="K6" s="28">
        <v>6</v>
      </c>
      <c r="L6" s="28">
        <v>62</v>
      </c>
      <c r="M6" s="28">
        <v>7.244964591133352</v>
      </c>
      <c r="N6" s="28">
        <v>6.596061943750349</v>
      </c>
      <c r="O6" s="11"/>
    </row>
    <row r="7" spans="1:15" ht="13.5" thickBot="1">
      <c r="A7" s="48" t="s">
        <v>404</v>
      </c>
      <c r="B7" s="35" t="s">
        <v>405</v>
      </c>
      <c r="C7" s="3" t="s">
        <v>482</v>
      </c>
      <c r="D7" s="11"/>
      <c r="E7" s="11" t="s">
        <v>423</v>
      </c>
      <c r="F7" s="11" t="s">
        <v>310</v>
      </c>
      <c r="G7" s="11" t="str">
        <f>Persons!G7</f>
        <v>No missing values.</v>
      </c>
      <c r="H7" s="11"/>
      <c r="I7" s="11"/>
      <c r="J7" s="28">
        <v>1454</v>
      </c>
      <c r="K7" s="28">
        <v>0.010347668015607507</v>
      </c>
      <c r="L7" s="28">
        <v>4.914414327078593</v>
      </c>
      <c r="M7" s="28">
        <v>0.8665526190291389</v>
      </c>
      <c r="N7" s="28">
        <v>0.5451907881527394</v>
      </c>
      <c r="O7" s="11"/>
    </row>
    <row r="8" spans="1:15" ht="13.5" thickBot="1">
      <c r="A8" s="57" t="s">
        <v>493</v>
      </c>
      <c r="B8" s="58"/>
      <c r="C8" s="7"/>
      <c r="D8" s="11"/>
      <c r="E8" s="12"/>
      <c r="F8" s="12"/>
      <c r="G8" s="12"/>
      <c r="H8" s="12"/>
      <c r="I8" s="13"/>
      <c r="J8" s="28"/>
      <c r="K8" s="28"/>
      <c r="L8" s="28"/>
      <c r="M8" s="28"/>
      <c r="N8" s="28"/>
      <c r="O8" s="28"/>
    </row>
    <row r="9" spans="1:15" ht="102.75" thickBot="1">
      <c r="A9" s="48" t="s">
        <v>406</v>
      </c>
      <c r="B9" s="35" t="s">
        <v>407</v>
      </c>
      <c r="C9" s="3" t="s">
        <v>482</v>
      </c>
      <c r="D9" s="11"/>
      <c r="E9" s="11" t="s">
        <v>21</v>
      </c>
      <c r="F9" s="11" t="s">
        <v>4</v>
      </c>
      <c r="G9" s="11" t="s">
        <v>99</v>
      </c>
      <c r="H9" s="11"/>
      <c r="I9" s="11" t="s">
        <v>311</v>
      </c>
      <c r="J9" s="28">
        <v>1454</v>
      </c>
      <c r="K9" s="28">
        <v>0</v>
      </c>
      <c r="L9" s="28">
        <v>14</v>
      </c>
      <c r="M9" s="28">
        <v>7.414718855544445</v>
      </c>
      <c r="N9" s="28">
        <v>4.203248473135336</v>
      </c>
      <c r="O9" s="28"/>
    </row>
    <row r="10" spans="1:15" ht="26.25" thickBot="1">
      <c r="A10" s="48" t="s">
        <v>408</v>
      </c>
      <c r="B10" s="35" t="s">
        <v>409</v>
      </c>
      <c r="C10" s="3" t="s">
        <v>482</v>
      </c>
      <c r="D10" s="11" t="s">
        <v>503</v>
      </c>
      <c r="E10" s="11" t="s">
        <v>184</v>
      </c>
      <c r="F10" s="11" t="s">
        <v>5</v>
      </c>
      <c r="G10" s="11" t="s">
        <v>99</v>
      </c>
      <c r="H10" s="11"/>
      <c r="I10" s="11" t="s">
        <v>312</v>
      </c>
      <c r="J10" s="28">
        <v>1454</v>
      </c>
      <c r="K10" s="28">
        <v>1</v>
      </c>
      <c r="L10" s="28">
        <v>2</v>
      </c>
      <c r="M10" s="28">
        <v>1.478602394192476</v>
      </c>
      <c r="N10" s="28">
        <v>0.4997402867563961</v>
      </c>
      <c r="O10" s="28"/>
    </row>
    <row r="11" spans="1:15" ht="90" thickBot="1">
      <c r="A11" s="48" t="s">
        <v>410</v>
      </c>
      <c r="B11" s="35" t="s">
        <v>411</v>
      </c>
      <c r="C11" s="3" t="s">
        <v>482</v>
      </c>
      <c r="D11" s="11" t="s">
        <v>570</v>
      </c>
      <c r="E11" s="11" t="s">
        <v>184</v>
      </c>
      <c r="F11" s="11" t="s">
        <v>6</v>
      </c>
      <c r="G11" s="11" t="s">
        <v>99</v>
      </c>
      <c r="H11" s="11"/>
      <c r="I11" s="11" t="s">
        <v>313</v>
      </c>
      <c r="J11" s="28">
        <v>1454</v>
      </c>
      <c r="K11" s="28">
        <v>3</v>
      </c>
      <c r="L11" s="28">
        <v>9</v>
      </c>
      <c r="M11" s="28">
        <v>3.365634559289957</v>
      </c>
      <c r="N11" s="28">
        <v>1.1481764121898235</v>
      </c>
      <c r="O11" s="11"/>
    </row>
    <row r="12" spans="4:11" ht="12.75">
      <c r="D12" s="27"/>
      <c r="J12" s="27"/>
      <c r="K12" s="27"/>
    </row>
    <row r="13" spans="4:11" ht="12.75">
      <c r="D13" s="27"/>
      <c r="J13" s="27"/>
      <c r="K13" s="27"/>
    </row>
    <row r="14" spans="4:11" ht="12.75">
      <c r="D14" s="27"/>
      <c r="J14" s="27"/>
      <c r="K14" s="27"/>
    </row>
    <row r="15" spans="4:11" ht="12.75">
      <c r="D15" s="27"/>
      <c r="J15" s="27"/>
      <c r="K15" s="27"/>
    </row>
    <row r="16" spans="4:11" ht="12.75">
      <c r="D16" s="27"/>
      <c r="J16" s="27"/>
      <c r="K16" s="27"/>
    </row>
    <row r="17" spans="4:11" ht="12.75">
      <c r="D17" s="27"/>
      <c r="J17" s="27"/>
      <c r="K17" s="27"/>
    </row>
    <row r="18" spans="4:11" ht="12.75">
      <c r="D18" s="27"/>
      <c r="J18" s="27"/>
      <c r="K18" s="27"/>
    </row>
    <row r="19" spans="4:11" ht="12.75">
      <c r="D19" s="27"/>
      <c r="J19" s="27"/>
      <c r="K19" s="27"/>
    </row>
    <row r="20" spans="4:11" ht="12.75">
      <c r="D20" s="27"/>
      <c r="J20" s="27"/>
      <c r="K20" s="27"/>
    </row>
    <row r="21" spans="4:11" ht="12.75">
      <c r="D21" s="27"/>
      <c r="J21" s="27"/>
      <c r="K21" s="27"/>
    </row>
    <row r="22" spans="4:11" ht="12.75">
      <c r="D22" s="27"/>
      <c r="J22" s="27"/>
      <c r="K22" s="27"/>
    </row>
    <row r="23" spans="4:11" ht="12.75">
      <c r="D23" s="27"/>
      <c r="J23" s="27"/>
      <c r="K23" s="27"/>
    </row>
    <row r="24" spans="4:11" ht="12.75">
      <c r="D24" s="27"/>
      <c r="J24" s="27"/>
      <c r="K24" s="27"/>
    </row>
    <row r="25" spans="4:11" ht="12.75">
      <c r="D25" s="27"/>
      <c r="J25" s="27"/>
      <c r="K25" s="27"/>
    </row>
    <row r="26" spans="4:11" ht="12.75">
      <c r="D26" s="27"/>
      <c r="J26" s="27"/>
      <c r="K26" s="27"/>
    </row>
    <row r="27" spans="4:11" ht="12.75">
      <c r="D27" s="27"/>
      <c r="J27" s="27"/>
      <c r="K27" s="27"/>
    </row>
    <row r="28" spans="4:11" ht="12.75">
      <c r="D28" s="27"/>
      <c r="J28" s="27"/>
      <c r="K28" s="27"/>
    </row>
    <row r="29" spans="4:11" ht="12.75">
      <c r="D29" s="27"/>
      <c r="J29" s="27"/>
      <c r="K29" s="27"/>
    </row>
    <row r="30" spans="4:11" ht="12.75">
      <c r="D30" s="27"/>
      <c r="J30" s="27"/>
      <c r="K30" s="27"/>
    </row>
    <row r="31" spans="4:11" ht="12.75">
      <c r="D31" s="27"/>
      <c r="J31" s="27"/>
      <c r="K31" s="27"/>
    </row>
    <row r="32" spans="4:11" ht="12.75">
      <c r="D32" s="27"/>
      <c r="J32" s="27"/>
      <c r="K32" s="27"/>
    </row>
    <row r="33" spans="4:11" ht="12.75">
      <c r="D33" s="27"/>
      <c r="J33" s="27"/>
      <c r="K33" s="27"/>
    </row>
    <row r="34" spans="4:11" ht="12.75">
      <c r="D34" s="27"/>
      <c r="J34" s="27"/>
      <c r="K34" s="27"/>
    </row>
    <row r="35" spans="4:11" ht="12.75">
      <c r="D35" s="27"/>
      <c r="J35" s="27"/>
      <c r="K35" s="27"/>
    </row>
    <row r="36" spans="4:11" ht="12.75">
      <c r="D36" s="27"/>
      <c r="J36" s="27"/>
      <c r="K36" s="27"/>
    </row>
    <row r="37" spans="4:11" ht="12.75">
      <c r="D37" s="27"/>
      <c r="J37" s="27"/>
      <c r="K37" s="27"/>
    </row>
    <row r="38" spans="4:11" ht="12.75">
      <c r="D38" s="27"/>
      <c r="J38" s="27"/>
      <c r="K38" s="27"/>
    </row>
    <row r="39" spans="4:11" ht="12.75">
      <c r="D39" s="27"/>
      <c r="J39" s="27"/>
      <c r="K39" s="27"/>
    </row>
    <row r="40" spans="4:11" ht="12.75">
      <c r="D40" s="27"/>
      <c r="J40" s="27"/>
      <c r="K40" s="27"/>
    </row>
    <row r="41" spans="4:11" ht="12.75">
      <c r="D41" s="27"/>
      <c r="J41" s="27"/>
      <c r="K41" s="27"/>
    </row>
    <row r="42" spans="4:11" ht="12.75">
      <c r="D42" s="27"/>
      <c r="J42" s="27"/>
      <c r="K42" s="27"/>
    </row>
    <row r="43" spans="4:11" ht="12.75">
      <c r="D43" s="27"/>
      <c r="J43" s="27"/>
      <c r="K43" s="27"/>
    </row>
    <row r="44" spans="4:11" ht="12.75">
      <c r="D44" s="27"/>
      <c r="J44" s="27"/>
      <c r="K44" s="27"/>
    </row>
    <row r="45" spans="4:11" ht="12.75">
      <c r="D45" s="27"/>
      <c r="J45" s="27"/>
      <c r="K45" s="27"/>
    </row>
    <row r="46" spans="4:11" ht="12.75">
      <c r="D46" s="27"/>
      <c r="J46" s="27"/>
      <c r="K46" s="27"/>
    </row>
    <row r="47" spans="4:11" ht="12.75">
      <c r="D47" s="27"/>
      <c r="J47" s="27"/>
      <c r="K47" s="27"/>
    </row>
    <row r="48" spans="4:11" ht="12.75">
      <c r="D48" s="27"/>
      <c r="J48" s="27"/>
      <c r="K48" s="27"/>
    </row>
    <row r="49" spans="4:11" ht="12.75">
      <c r="D49" s="27"/>
      <c r="J49" s="27"/>
      <c r="K49" s="27"/>
    </row>
    <row r="50" spans="4:11" ht="12.75">
      <c r="D50" s="27"/>
      <c r="J50" s="27"/>
      <c r="K50" s="27"/>
    </row>
    <row r="51" spans="4:11" ht="12.75">
      <c r="D51" s="27"/>
      <c r="J51" s="27"/>
      <c r="K51" s="27"/>
    </row>
    <row r="52" spans="4:11" ht="12.75">
      <c r="D52" s="27"/>
      <c r="J52" s="27"/>
      <c r="K52" s="27"/>
    </row>
    <row r="53" spans="4:11" ht="12.75">
      <c r="D53" s="27"/>
      <c r="J53" s="27"/>
      <c r="K53" s="27"/>
    </row>
    <row r="54" spans="4:11" ht="12.75">
      <c r="D54" s="27"/>
      <c r="J54" s="27"/>
      <c r="K54" s="27"/>
    </row>
    <row r="55" spans="4:11" ht="12.75">
      <c r="D55" s="27"/>
      <c r="J55" s="27"/>
      <c r="K55" s="27"/>
    </row>
    <row r="56" spans="4:11" ht="12.75">
      <c r="D56" s="27"/>
      <c r="J56" s="27"/>
      <c r="K56" s="27"/>
    </row>
    <row r="57" spans="4:11" ht="12.75">
      <c r="D57" s="27"/>
      <c r="J57" s="27"/>
      <c r="K57" s="27"/>
    </row>
    <row r="58" spans="4:11" ht="12.75">
      <c r="D58" s="27"/>
      <c r="J58" s="27"/>
      <c r="K58" s="27"/>
    </row>
    <row r="59" spans="4:11" ht="12.75">
      <c r="D59" s="27"/>
      <c r="J59" s="27"/>
      <c r="K59" s="27"/>
    </row>
    <row r="60" spans="4:11" ht="12.75">
      <c r="D60" s="27"/>
      <c r="J60" s="27"/>
      <c r="K60" s="27"/>
    </row>
    <row r="61" spans="4:11" ht="12.75">
      <c r="D61" s="27"/>
      <c r="J61" s="27"/>
      <c r="K61" s="27"/>
    </row>
    <row r="62" spans="4:11" ht="12.75">
      <c r="D62" s="27"/>
      <c r="J62" s="27"/>
      <c r="K62" s="27"/>
    </row>
    <row r="63" spans="4:11" ht="12.75">
      <c r="D63" s="27"/>
      <c r="J63" s="27"/>
      <c r="K63" s="27"/>
    </row>
    <row r="64" spans="4:11" ht="12.75">
      <c r="D64" s="27"/>
      <c r="J64" s="27"/>
      <c r="K64" s="27"/>
    </row>
    <row r="65" spans="4:11" ht="12.75">
      <c r="D65" s="27"/>
      <c r="J65" s="27"/>
      <c r="K65" s="27"/>
    </row>
    <row r="66" spans="4:11" ht="12.75">
      <c r="D66" s="27"/>
      <c r="J66" s="27"/>
      <c r="K66" s="27"/>
    </row>
    <row r="67" spans="4:11" ht="12.75">
      <c r="D67" s="27"/>
      <c r="J67" s="27"/>
      <c r="K67" s="27"/>
    </row>
    <row r="68" spans="4:11" ht="12.75">
      <c r="D68" s="27"/>
      <c r="J68" s="27"/>
      <c r="K68" s="27"/>
    </row>
    <row r="69" spans="4:11" ht="12.75">
      <c r="D69" s="27"/>
      <c r="J69" s="27"/>
      <c r="K69" s="27"/>
    </row>
    <row r="70" spans="4:11" ht="12.75">
      <c r="D70" s="27"/>
      <c r="J70" s="27"/>
      <c r="K70" s="27"/>
    </row>
    <row r="71" spans="4:11" ht="12.75">
      <c r="D71" s="27"/>
      <c r="J71" s="27"/>
      <c r="K71" s="27"/>
    </row>
    <row r="72" spans="4:11" ht="12.75">
      <c r="D72" s="27"/>
      <c r="J72" s="27"/>
      <c r="K72" s="27"/>
    </row>
    <row r="73" spans="4:11" ht="12.75">
      <c r="D73" s="27"/>
      <c r="J73" s="27"/>
      <c r="K73" s="27"/>
    </row>
    <row r="74" spans="4:11" ht="12.75">
      <c r="D74" s="27"/>
      <c r="J74" s="27"/>
      <c r="K74" s="27"/>
    </row>
    <row r="75" spans="4:11" ht="12.75">
      <c r="D75" s="27"/>
      <c r="J75" s="27"/>
      <c r="K75" s="27"/>
    </row>
    <row r="76" spans="4:11" ht="12.75">
      <c r="D76" s="27"/>
      <c r="J76" s="27"/>
      <c r="K76" s="27"/>
    </row>
    <row r="77" spans="4:11" ht="12.75">
      <c r="D77" s="27"/>
      <c r="J77" s="27"/>
      <c r="K77" s="27"/>
    </row>
    <row r="78" spans="4:11" ht="12.75">
      <c r="D78" s="27"/>
      <c r="J78" s="27"/>
      <c r="K78" s="27"/>
    </row>
    <row r="79" spans="4:11" ht="12.75">
      <c r="D79" s="27"/>
      <c r="J79" s="27"/>
      <c r="K79" s="27"/>
    </row>
    <row r="80" spans="4:11" ht="12.75">
      <c r="D80" s="27"/>
      <c r="J80" s="27"/>
      <c r="K80" s="27"/>
    </row>
    <row r="81" spans="4:11" ht="12.75">
      <c r="D81" s="27"/>
      <c r="J81" s="27"/>
      <c r="K81" s="27"/>
    </row>
    <row r="82" spans="4:11" ht="12.75">
      <c r="D82" s="27"/>
      <c r="J82" s="27"/>
      <c r="K82" s="27"/>
    </row>
    <row r="83" spans="4:11" ht="12.75">
      <c r="D83" s="27"/>
      <c r="J83" s="27"/>
      <c r="K83" s="27"/>
    </row>
    <row r="84" spans="4:11" ht="12.75">
      <c r="D84" s="27"/>
      <c r="J84" s="27"/>
      <c r="K84" s="27"/>
    </row>
    <row r="85" spans="4:11" ht="12.75">
      <c r="D85" s="27"/>
      <c r="J85" s="27"/>
      <c r="K85" s="27"/>
    </row>
    <row r="86" spans="4:11" ht="12.75">
      <c r="D86" s="27"/>
      <c r="J86" s="27"/>
      <c r="K86" s="27"/>
    </row>
    <row r="87" spans="4:11" ht="12.75">
      <c r="D87" s="27"/>
      <c r="J87" s="27"/>
      <c r="K87" s="27"/>
    </row>
    <row r="88" spans="4:11" ht="12.75">
      <c r="D88" s="27"/>
      <c r="J88" s="27"/>
      <c r="K88" s="27"/>
    </row>
    <row r="89" spans="4:11" ht="12.75">
      <c r="D89" s="27"/>
      <c r="J89" s="27"/>
      <c r="K89" s="27"/>
    </row>
    <row r="90" spans="4:11" ht="12.75">
      <c r="D90" s="27"/>
      <c r="J90" s="27"/>
      <c r="K90" s="27"/>
    </row>
    <row r="91" spans="4:15" ht="12.75">
      <c r="D91" s="27"/>
      <c r="J91" s="27"/>
      <c r="K91" s="27"/>
      <c r="O91" s="5"/>
    </row>
    <row r="92" spans="4:15" ht="12.75">
      <c r="D92" s="27"/>
      <c r="J92" s="27"/>
      <c r="K92" s="27"/>
      <c r="O92" s="5"/>
    </row>
    <row r="93" spans="4:15" ht="12.75">
      <c r="D93" s="27"/>
      <c r="J93" s="27"/>
      <c r="K93" s="27"/>
      <c r="O93" s="5"/>
    </row>
    <row r="94" spans="4:15" ht="12.75">
      <c r="D94" s="27"/>
      <c r="J94" s="27"/>
      <c r="K94" s="27"/>
      <c r="O94" s="5"/>
    </row>
    <row r="95" spans="4:15" ht="12.75">
      <c r="D95" s="27"/>
      <c r="J95" s="27"/>
      <c r="K95" s="27"/>
      <c r="O95" s="5"/>
    </row>
    <row r="96" spans="4:15" ht="12.75">
      <c r="D96" s="27"/>
      <c r="J96" s="27"/>
      <c r="K96" s="27"/>
      <c r="O96" s="5"/>
    </row>
    <row r="97" spans="4:15" ht="12.75">
      <c r="D97" s="27"/>
      <c r="J97" s="27"/>
      <c r="K97" s="27"/>
      <c r="O97" s="5"/>
    </row>
    <row r="98" spans="4:15" ht="12.75">
      <c r="D98" s="27"/>
      <c r="J98" s="27"/>
      <c r="K98" s="27"/>
      <c r="O98" s="5"/>
    </row>
    <row r="99" spans="4:15" ht="12.75">
      <c r="D99" s="27"/>
      <c r="J99" s="27"/>
      <c r="K99" s="27"/>
      <c r="O99" s="5"/>
    </row>
    <row r="100" spans="4:15" ht="12.75">
      <c r="D100" s="27"/>
      <c r="J100" s="27"/>
      <c r="K100" s="27"/>
      <c r="O100" s="5"/>
    </row>
    <row r="101" spans="4:15" ht="12.75">
      <c r="D101" s="27"/>
      <c r="J101" s="27"/>
      <c r="K101" s="27"/>
      <c r="O101" s="5"/>
    </row>
    <row r="102" spans="4:15" ht="12.75">
      <c r="D102" s="27"/>
      <c r="J102" s="27"/>
      <c r="K102" s="27"/>
      <c r="O102" s="5"/>
    </row>
    <row r="103" spans="4:15" ht="12.75">
      <c r="D103" s="27"/>
      <c r="J103" s="27"/>
      <c r="K103" s="27"/>
      <c r="O103" s="5"/>
    </row>
    <row r="104" spans="4:15" ht="12.75">
      <c r="D104" s="27"/>
      <c r="J104" s="27"/>
      <c r="K104" s="27"/>
      <c r="O104" s="5"/>
    </row>
    <row r="105" spans="4:15" ht="12.75">
      <c r="D105" s="27"/>
      <c r="J105" s="27"/>
      <c r="K105" s="27"/>
      <c r="O105" s="5"/>
    </row>
    <row r="106" spans="4:15" ht="12.75">
      <c r="D106" s="27"/>
      <c r="J106" s="27"/>
      <c r="K106" s="27"/>
      <c r="O106" s="5"/>
    </row>
    <row r="107" spans="4:15" ht="12.75">
      <c r="D107" s="27"/>
      <c r="J107" s="27"/>
      <c r="K107" s="27"/>
      <c r="O107" s="5"/>
    </row>
    <row r="108" spans="4:15" ht="12.75">
      <c r="D108" s="27"/>
      <c r="J108" s="27"/>
      <c r="K108" s="27"/>
      <c r="O108" s="5"/>
    </row>
    <row r="109" spans="4:15" ht="12.75">
      <c r="D109" s="27"/>
      <c r="J109" s="27"/>
      <c r="K109" s="27"/>
      <c r="O109" s="5"/>
    </row>
    <row r="110" spans="4:15" ht="12.75">
      <c r="D110" s="27"/>
      <c r="J110" s="27"/>
      <c r="K110" s="27"/>
      <c r="O110" s="5"/>
    </row>
    <row r="111" spans="4:15" ht="12.75">
      <c r="D111" s="27"/>
      <c r="J111" s="27"/>
      <c r="K111" s="27"/>
      <c r="O111" s="5"/>
    </row>
    <row r="112" spans="4:15" ht="12.75">
      <c r="D112" s="27"/>
      <c r="J112" s="27"/>
      <c r="K112" s="27"/>
      <c r="O112" s="5"/>
    </row>
    <row r="113" spans="4:15" ht="12.75">
      <c r="D113" s="27"/>
      <c r="J113" s="27"/>
      <c r="K113" s="27"/>
      <c r="O113" s="5"/>
    </row>
    <row r="114" spans="4:15" ht="12.75">
      <c r="D114" s="27"/>
      <c r="J114" s="27"/>
      <c r="K114" s="27"/>
      <c r="O114" s="5"/>
    </row>
    <row r="115" spans="4:15" ht="12.75">
      <c r="D115" s="27"/>
      <c r="J115" s="27"/>
      <c r="K115" s="27"/>
      <c r="O115" s="5"/>
    </row>
    <row r="116" spans="4:15" ht="12.75">
      <c r="D116" s="27"/>
      <c r="J116" s="27"/>
      <c r="K116" s="27"/>
      <c r="O116" s="5"/>
    </row>
    <row r="117" spans="4:15" ht="12.75">
      <c r="D117" s="27"/>
      <c r="J117" s="27"/>
      <c r="K117" s="27"/>
      <c r="O117" s="5"/>
    </row>
    <row r="118" spans="4:15" ht="12.75">
      <c r="D118" s="27"/>
      <c r="J118" s="27"/>
      <c r="K118" s="27"/>
      <c r="O118" s="5"/>
    </row>
    <row r="119" spans="4:15" ht="12.75">
      <c r="D119" s="27"/>
      <c r="J119" s="27"/>
      <c r="K119" s="27"/>
      <c r="O119" s="5"/>
    </row>
    <row r="120" spans="4:15" ht="12.75">
      <c r="D120" s="27"/>
      <c r="J120" s="27"/>
      <c r="K120" s="27"/>
      <c r="O120" s="5"/>
    </row>
    <row r="121" spans="4:15" ht="12.75">
      <c r="D121" s="27"/>
      <c r="J121" s="27"/>
      <c r="K121" s="27"/>
      <c r="O121" s="5"/>
    </row>
    <row r="122" spans="4:15" ht="12.75">
      <c r="D122" s="27"/>
      <c r="J122" s="27"/>
      <c r="K122" s="27"/>
      <c r="O122" s="5"/>
    </row>
    <row r="123" spans="4:15" ht="12.75">
      <c r="D123" s="27"/>
      <c r="J123" s="27"/>
      <c r="K123" s="27"/>
      <c r="O123" s="5"/>
    </row>
    <row r="124" spans="4:15" ht="12.75">
      <c r="D124" s="27"/>
      <c r="J124" s="27"/>
      <c r="K124" s="27"/>
      <c r="O124" s="5"/>
    </row>
    <row r="125" spans="4:15" ht="12.75">
      <c r="D125" s="27"/>
      <c r="J125" s="27"/>
      <c r="K125" s="27"/>
      <c r="O125" s="5"/>
    </row>
    <row r="126" spans="4:15" ht="12.75">
      <c r="D126" s="27"/>
      <c r="J126" s="27"/>
      <c r="K126" s="27"/>
      <c r="O126" s="5"/>
    </row>
    <row r="127" spans="4:15" ht="12.75">
      <c r="D127" s="27"/>
      <c r="J127" s="27"/>
      <c r="K127" s="27"/>
      <c r="O127" s="5"/>
    </row>
    <row r="128" spans="4:15" ht="12.75">
      <c r="D128" s="27"/>
      <c r="J128" s="27"/>
      <c r="K128" s="27"/>
      <c r="O128" s="5"/>
    </row>
    <row r="129" spans="4:15" ht="12.75">
      <c r="D129" s="27"/>
      <c r="J129" s="27"/>
      <c r="K129" s="27"/>
      <c r="O129" s="5"/>
    </row>
    <row r="130" spans="4:15" ht="12.75">
      <c r="D130" s="27"/>
      <c r="J130" s="27"/>
      <c r="K130" s="27"/>
      <c r="O130" s="5"/>
    </row>
    <row r="131" spans="4:15" ht="12.75">
      <c r="D131" s="27"/>
      <c r="J131" s="27"/>
      <c r="K131" s="27"/>
      <c r="O131" s="5"/>
    </row>
    <row r="132" spans="4:15" ht="12.75">
      <c r="D132" s="27"/>
      <c r="J132" s="27"/>
      <c r="K132" s="27"/>
      <c r="O132" s="5"/>
    </row>
    <row r="133" spans="4:15" ht="12.75">
      <c r="D133" s="27"/>
      <c r="J133" s="27"/>
      <c r="K133" s="27"/>
      <c r="O133" s="5"/>
    </row>
    <row r="134" spans="4:15" ht="12.75">
      <c r="D134" s="27"/>
      <c r="J134" s="27"/>
      <c r="K134" s="27"/>
      <c r="O134" s="5"/>
    </row>
    <row r="135" spans="4:15" ht="12.75">
      <c r="D135" s="27"/>
      <c r="J135" s="27"/>
      <c r="K135" s="27"/>
      <c r="O135" s="5"/>
    </row>
    <row r="136" spans="4:15" ht="12.75">
      <c r="D136" s="27"/>
      <c r="J136" s="27"/>
      <c r="K136" s="27"/>
      <c r="O136" s="5"/>
    </row>
    <row r="137" spans="4:15" ht="12.75">
      <c r="D137" s="27"/>
      <c r="J137" s="27"/>
      <c r="K137" s="27"/>
      <c r="O137" s="5"/>
    </row>
    <row r="138" spans="4:15" ht="12.75">
      <c r="D138" s="27"/>
      <c r="J138" s="27"/>
      <c r="K138" s="27"/>
      <c r="O138" s="5"/>
    </row>
    <row r="139" spans="4:15" ht="12.75">
      <c r="D139" s="27"/>
      <c r="J139" s="27"/>
      <c r="K139" s="27"/>
      <c r="O139" s="5"/>
    </row>
    <row r="140" spans="4:15" ht="12.75">
      <c r="D140" s="27"/>
      <c r="J140" s="27"/>
      <c r="K140" s="27"/>
      <c r="O140" s="5"/>
    </row>
    <row r="141" spans="4:15" ht="12.75">
      <c r="D141" s="27"/>
      <c r="J141" s="27"/>
      <c r="K141" s="27"/>
      <c r="O141" s="5"/>
    </row>
    <row r="142" spans="4:15" ht="12.75">
      <c r="D142" s="27"/>
      <c r="J142" s="27"/>
      <c r="K142" s="27"/>
      <c r="O142" s="5"/>
    </row>
    <row r="143" spans="4:15" ht="12.75">
      <c r="D143" s="27"/>
      <c r="J143" s="27"/>
      <c r="K143" s="27"/>
      <c r="O143" s="5"/>
    </row>
    <row r="144" spans="4:15" ht="12.75">
      <c r="D144" s="27"/>
      <c r="J144" s="27"/>
      <c r="K144" s="27"/>
      <c r="O144" s="5"/>
    </row>
    <row r="145" spans="4:15" ht="12.75">
      <c r="D145" s="27"/>
      <c r="J145" s="27"/>
      <c r="K145" s="27"/>
      <c r="O145" s="5"/>
    </row>
    <row r="146" spans="4:15" ht="12.75">
      <c r="D146" s="27"/>
      <c r="J146" s="27"/>
      <c r="K146" s="27"/>
      <c r="O146" s="5"/>
    </row>
    <row r="147" spans="4:15" ht="12.75">
      <c r="D147" s="27"/>
      <c r="J147" s="27"/>
      <c r="K147" s="27"/>
      <c r="O147" s="5"/>
    </row>
    <row r="148" spans="4:15" ht="12.75">
      <c r="D148" s="27"/>
      <c r="J148" s="27"/>
      <c r="K148" s="27"/>
      <c r="O148" s="5"/>
    </row>
    <row r="149" spans="4:15" ht="12.75">
      <c r="D149" s="27"/>
      <c r="J149" s="27"/>
      <c r="K149" s="27"/>
      <c r="O149" s="5"/>
    </row>
    <row r="150" spans="4:15" ht="12.75">
      <c r="D150" s="27"/>
      <c r="J150" s="27"/>
      <c r="K150" s="27"/>
      <c r="O150" s="5"/>
    </row>
    <row r="151" spans="4:15" ht="12.75">
      <c r="D151" s="27"/>
      <c r="J151" s="27"/>
      <c r="K151" s="27"/>
      <c r="O151" s="5"/>
    </row>
    <row r="152" spans="4:15" ht="12.75">
      <c r="D152" s="27"/>
      <c r="J152" s="27"/>
      <c r="K152" s="27"/>
      <c r="O152" s="5"/>
    </row>
    <row r="153" spans="4:15" ht="12.75">
      <c r="D153" s="27"/>
      <c r="J153" s="27"/>
      <c r="K153" s="27"/>
      <c r="O153" s="5"/>
    </row>
    <row r="154" spans="4:15" ht="12.75">
      <c r="D154" s="27"/>
      <c r="J154" s="27"/>
      <c r="K154" s="27"/>
      <c r="O154" s="5"/>
    </row>
    <row r="155" spans="4:15" ht="12.75">
      <c r="D155" s="27"/>
      <c r="J155" s="27"/>
      <c r="K155" s="27"/>
      <c r="O155" s="5"/>
    </row>
    <row r="156" spans="4:15" ht="12.75">
      <c r="D156" s="27"/>
      <c r="J156" s="27"/>
      <c r="K156" s="27"/>
      <c r="O156" s="5"/>
    </row>
    <row r="157" spans="4:15" ht="12.75">
      <c r="D157" s="27"/>
      <c r="J157" s="27"/>
      <c r="K157" s="27"/>
      <c r="O157" s="5"/>
    </row>
    <row r="158" spans="4:15" ht="12.75">
      <c r="D158" s="27"/>
      <c r="J158" s="27"/>
      <c r="K158" s="27"/>
      <c r="O158" s="5"/>
    </row>
    <row r="159" spans="4:15" ht="12.75">
      <c r="D159" s="27"/>
      <c r="J159" s="27"/>
      <c r="K159" s="27"/>
      <c r="O159" s="5"/>
    </row>
    <row r="160" spans="4:15" ht="12.75">
      <c r="D160" s="27"/>
      <c r="J160" s="27"/>
      <c r="K160" s="27"/>
      <c r="O160" s="5"/>
    </row>
    <row r="161" spans="4:15" ht="12.75">
      <c r="D161" s="27"/>
      <c r="J161" s="27"/>
      <c r="K161" s="27"/>
      <c r="O161" s="5"/>
    </row>
    <row r="162" spans="4:15" ht="12.75">
      <c r="D162" s="27"/>
      <c r="J162" s="27"/>
      <c r="K162" s="27"/>
      <c r="O162" s="5"/>
    </row>
    <row r="163" spans="4:15" ht="12.75">
      <c r="D163" s="27"/>
      <c r="J163" s="27"/>
      <c r="K163" s="27"/>
      <c r="O163" s="5"/>
    </row>
    <row r="164" spans="4:15" ht="12.75">
      <c r="D164" s="27"/>
      <c r="J164" s="27"/>
      <c r="K164" s="27"/>
      <c r="O164" s="5"/>
    </row>
    <row r="165" spans="4:15" ht="12.75">
      <c r="D165" s="27"/>
      <c r="J165" s="27"/>
      <c r="K165" s="27"/>
      <c r="O165" s="5"/>
    </row>
    <row r="166" spans="4:15" ht="12.75">
      <c r="D166" s="27"/>
      <c r="J166" s="27"/>
      <c r="K166" s="27"/>
      <c r="O166" s="5"/>
    </row>
    <row r="167" spans="4:15" ht="12.75">
      <c r="D167" s="27"/>
      <c r="J167" s="27"/>
      <c r="K167" s="27"/>
      <c r="O167" s="5"/>
    </row>
    <row r="168" spans="4:15" ht="12.75">
      <c r="D168" s="27"/>
      <c r="J168" s="27"/>
      <c r="K168" s="27"/>
      <c r="O168" s="5"/>
    </row>
    <row r="169" spans="4:15" ht="12.75">
      <c r="D169" s="27"/>
      <c r="J169" s="27"/>
      <c r="K169" s="27"/>
      <c r="O169" s="5"/>
    </row>
    <row r="170" spans="4:15" ht="12.75">
      <c r="D170" s="27"/>
      <c r="J170" s="27"/>
      <c r="K170" s="27"/>
      <c r="O170" s="5"/>
    </row>
    <row r="171" spans="4:15" ht="12.75">
      <c r="D171" s="27"/>
      <c r="J171" s="27"/>
      <c r="K171" s="27"/>
      <c r="O171" s="5"/>
    </row>
    <row r="172" spans="4:15" ht="12.75">
      <c r="D172" s="27"/>
      <c r="J172" s="27"/>
      <c r="K172" s="27"/>
      <c r="O172" s="5"/>
    </row>
    <row r="173" spans="4:15" ht="12.75">
      <c r="D173" s="27"/>
      <c r="J173" s="27"/>
      <c r="K173" s="27"/>
      <c r="O173" s="5"/>
    </row>
    <row r="174" spans="4:15" ht="12.75">
      <c r="D174" s="27"/>
      <c r="J174" s="27"/>
      <c r="K174" s="27"/>
      <c r="O174" s="5"/>
    </row>
    <row r="175" spans="4:15" ht="12.75">
      <c r="D175" s="27"/>
      <c r="J175" s="27"/>
      <c r="K175" s="27"/>
      <c r="O175" s="5"/>
    </row>
    <row r="176" ht="12.75">
      <c r="O176" s="5"/>
    </row>
    <row r="177" ht="12.75">
      <c r="O177" s="5"/>
    </row>
    <row r="178" ht="12.75">
      <c r="O178" s="5"/>
    </row>
    <row r="179" ht="12.75">
      <c r="O179" s="5"/>
    </row>
    <row r="180" ht="12.75">
      <c r="O180" s="5"/>
    </row>
    <row r="181" ht="12.75">
      <c r="O181" s="5"/>
    </row>
    <row r="182" ht="12.75">
      <c r="O182" s="5"/>
    </row>
    <row r="183" ht="12.75">
      <c r="O183" s="5"/>
    </row>
    <row r="184" ht="12.75">
      <c r="O184" s="5"/>
    </row>
    <row r="185" ht="12.75">
      <c r="O185" s="5"/>
    </row>
    <row r="186" ht="12.75">
      <c r="O186" s="5"/>
    </row>
    <row r="187" ht="12.75">
      <c r="O187" s="5"/>
    </row>
    <row r="188" ht="12.75">
      <c r="O188" s="5"/>
    </row>
  </sheetData>
  <mergeCells count="4">
    <mergeCell ref="A8:B8"/>
    <mergeCell ref="A3:B3"/>
    <mergeCell ref="J2:N2"/>
    <mergeCell ref="K3:N3"/>
  </mergeCells>
  <printOptions/>
  <pageMargins left="0.25" right="0.25" top="0.25" bottom="0.17" header="0.25" footer="0.17"/>
  <pageSetup fitToHeight="21" horizontalDpi="1200" verticalDpi="1200" orientation="landscape"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munzi</dc:creator>
  <cp:keywords/>
  <dc:description/>
  <cp:lastModifiedBy>caroline</cp:lastModifiedBy>
  <cp:lastPrinted>2003-01-15T14:43:04Z</cp:lastPrinted>
  <dcterms:created xsi:type="dcterms:W3CDTF">2002-04-08T09:36:06Z</dcterms:created>
  <dcterms:modified xsi:type="dcterms:W3CDTF">2003-05-09T10:13:48Z</dcterms:modified>
  <cp:category/>
  <cp:version/>
  <cp:contentType/>
  <cp:contentStatus/>
</cp:coreProperties>
</file>